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8800" windowHeight="16160" tabRatio="500" activeTab="2"/>
  </bookViews>
  <sheets>
    <sheet name="Hinweise" sheetId="1" r:id="rId1"/>
    <sheet name="JG 5" sheetId="2" r:id="rId2"/>
    <sheet name="JG 6" sheetId="3" r:id="rId3"/>
    <sheet name="JG 7" sheetId="4" r:id="rId4"/>
    <sheet name="JG 8" sheetId="5" r:id="rId5"/>
    <sheet name="JG 9" sheetId="6" r:id="rId6"/>
    <sheet name="JG 10" sheetId="7" r:id="rId7"/>
    <sheet name="1. SEM" sheetId="8" r:id="rId8"/>
    <sheet name="3. SEM" sheetId="9" r:id="rId9"/>
  </sheets>
  <definedNames>
    <definedName name="Excel_BuiltIn_Print_Titles" localSheetId="6">'JG 10'!$A$1:$A$2</definedName>
    <definedName name="Excel_BuiltIn_Print_Titles" localSheetId="1">'JG 5'!$A$1:$A$2</definedName>
    <definedName name="Excel_BuiltIn_Print_Titles" localSheetId="2">'JG 6'!$A$1:$A$2</definedName>
    <definedName name="Excel_BuiltIn_Print_Titles" localSheetId="3">'JG 7'!$A$1:$A$2</definedName>
    <definedName name="Excel_BuiltIn_Print_Titles" localSheetId="4">'JG 8'!$A$1:$A$2</definedName>
    <definedName name="Excel_BuiltIn_Print_Titles" localSheetId="5">'JG 9'!$A$1:$A$2</definedName>
    <definedName name="Z_0A89B987_3F71_4AC9_901D_2A09D0B3CF40__wvu_Cols" localSheetId="8">#REF!</definedName>
    <definedName name="Z_0A89B987_3F71_4AC9_901D_2A09D0B3CF40__wvu_Cols" localSheetId="6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1" i="7" l="1"/>
  <c r="G199" i="7"/>
  <c r="G197" i="7"/>
  <c r="H195" i="7"/>
  <c r="G195" i="7"/>
  <c r="H193" i="7"/>
  <c r="G193" i="7"/>
  <c r="H191" i="7"/>
  <c r="G191" i="7"/>
  <c r="H189" i="7"/>
  <c r="G189" i="7"/>
  <c r="E209" i="7"/>
  <c r="D217" i="7"/>
  <c r="F217" i="7"/>
  <c r="F215" i="7"/>
  <c r="E215" i="7"/>
  <c r="D215" i="7"/>
  <c r="C215" i="7"/>
  <c r="F213" i="7"/>
  <c r="E213" i="7"/>
  <c r="D213" i="7"/>
  <c r="C213" i="7"/>
  <c r="F211" i="7"/>
  <c r="E211" i="7"/>
  <c r="D211" i="7"/>
  <c r="C211" i="7"/>
  <c r="C209" i="7"/>
  <c r="F207" i="7"/>
  <c r="E207" i="7"/>
  <c r="D207" i="7"/>
  <c r="C207" i="7"/>
  <c r="F205" i="7"/>
  <c r="E205" i="7"/>
  <c r="D205" i="7"/>
  <c r="C205" i="7"/>
  <c r="F203" i="7"/>
  <c r="E203" i="7"/>
  <c r="D203" i="7"/>
  <c r="C203" i="7"/>
  <c r="F201" i="7"/>
  <c r="E201" i="7"/>
  <c r="D201" i="7"/>
  <c r="C201" i="7"/>
  <c r="F199" i="7"/>
  <c r="E199" i="7"/>
  <c r="D199" i="7"/>
  <c r="C199" i="7"/>
  <c r="F197" i="7"/>
  <c r="E197" i="7"/>
  <c r="D197" i="7"/>
  <c r="C197" i="7"/>
  <c r="F195" i="7"/>
  <c r="E195" i="7"/>
  <c r="D195" i="7"/>
  <c r="C195" i="7"/>
  <c r="F193" i="7"/>
  <c r="E193" i="7"/>
  <c r="D193" i="7"/>
  <c r="C193" i="7"/>
  <c r="F191" i="7"/>
  <c r="E191" i="7"/>
  <c r="D191" i="7"/>
  <c r="C191" i="7"/>
  <c r="F189" i="7"/>
  <c r="E189" i="7"/>
  <c r="D189" i="7"/>
  <c r="C18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F214" i="6"/>
  <c r="E214" i="6"/>
  <c r="D214" i="6"/>
  <c r="C214" i="6"/>
  <c r="F212" i="6"/>
  <c r="E212" i="6"/>
  <c r="D212" i="6"/>
  <c r="C212" i="6"/>
  <c r="F210" i="6"/>
  <c r="E210" i="6"/>
  <c r="D210" i="6"/>
  <c r="C210" i="6"/>
  <c r="F208" i="6"/>
  <c r="E208" i="6"/>
  <c r="D208" i="6"/>
  <c r="C208" i="6"/>
  <c r="F206" i="6"/>
  <c r="E206" i="6"/>
  <c r="D206" i="6"/>
  <c r="C206" i="6"/>
  <c r="F204" i="6"/>
  <c r="E204" i="6"/>
  <c r="D204" i="6"/>
  <c r="C204" i="6"/>
  <c r="F202" i="6"/>
  <c r="E202" i="6"/>
  <c r="D202" i="6"/>
  <c r="C202" i="6"/>
  <c r="F200" i="6"/>
  <c r="E200" i="6"/>
  <c r="D200" i="6"/>
  <c r="C200" i="6"/>
  <c r="F198" i="6"/>
  <c r="E198" i="6"/>
  <c r="D198" i="6"/>
  <c r="C198" i="6"/>
  <c r="F196" i="6"/>
  <c r="E196" i="6"/>
  <c r="D196" i="6"/>
  <c r="C196" i="6"/>
  <c r="F194" i="6"/>
  <c r="E194" i="6"/>
  <c r="D194" i="6"/>
  <c r="C194" i="6"/>
  <c r="F192" i="6"/>
  <c r="E192" i="6"/>
  <c r="D192" i="6"/>
  <c r="C192" i="6"/>
  <c r="F190" i="6"/>
  <c r="E190" i="6"/>
  <c r="D190" i="6"/>
  <c r="C190" i="6"/>
  <c r="F188" i="6"/>
  <c r="E188" i="6"/>
  <c r="D188" i="6"/>
  <c r="C188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F214" i="5"/>
  <c r="E214" i="5"/>
  <c r="D214" i="5"/>
  <c r="C214" i="5"/>
  <c r="F212" i="5"/>
  <c r="E212" i="5"/>
  <c r="D212" i="5"/>
  <c r="C212" i="5"/>
  <c r="F210" i="5"/>
  <c r="E210" i="5"/>
  <c r="D210" i="5"/>
  <c r="C210" i="5"/>
  <c r="F208" i="5"/>
  <c r="E208" i="5"/>
  <c r="D208" i="5"/>
  <c r="C208" i="5"/>
  <c r="F206" i="5"/>
  <c r="E206" i="5"/>
  <c r="D206" i="5"/>
  <c r="C206" i="5"/>
  <c r="F204" i="5"/>
  <c r="E204" i="5"/>
  <c r="D204" i="5"/>
  <c r="C204" i="5"/>
  <c r="F202" i="5"/>
  <c r="E202" i="5"/>
  <c r="D202" i="5"/>
  <c r="C202" i="5"/>
  <c r="F200" i="5"/>
  <c r="E200" i="5"/>
  <c r="D200" i="5"/>
  <c r="C200" i="5"/>
  <c r="F198" i="5"/>
  <c r="E198" i="5"/>
  <c r="D198" i="5"/>
  <c r="C198" i="5"/>
  <c r="F196" i="5"/>
  <c r="E196" i="5"/>
  <c r="D196" i="5"/>
  <c r="C196" i="5"/>
  <c r="F194" i="5"/>
  <c r="E194" i="5"/>
  <c r="D194" i="5"/>
  <c r="C194" i="5"/>
  <c r="F192" i="5"/>
  <c r="E192" i="5"/>
  <c r="D192" i="5"/>
  <c r="C192" i="5"/>
  <c r="F190" i="5"/>
  <c r="E190" i="5"/>
  <c r="D190" i="5"/>
  <c r="C190" i="5"/>
  <c r="F188" i="5"/>
  <c r="E188" i="5"/>
  <c r="D188" i="5"/>
  <c r="C188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F209" i="4"/>
  <c r="E209" i="4"/>
  <c r="D209" i="4"/>
  <c r="C209" i="4"/>
  <c r="F207" i="4"/>
  <c r="E207" i="4"/>
  <c r="D207" i="4"/>
  <c r="C207" i="4"/>
  <c r="F205" i="4"/>
  <c r="E205" i="4"/>
  <c r="D205" i="4"/>
  <c r="C205" i="4"/>
  <c r="F203" i="4"/>
  <c r="E203" i="4"/>
  <c r="D203" i="4"/>
  <c r="C203" i="4"/>
  <c r="F201" i="4"/>
  <c r="E201" i="4"/>
  <c r="D201" i="4"/>
  <c r="C201" i="4"/>
  <c r="F199" i="4"/>
  <c r="E199" i="4"/>
  <c r="D199" i="4"/>
  <c r="C199" i="4"/>
  <c r="F197" i="4"/>
  <c r="E197" i="4"/>
  <c r="D197" i="4"/>
  <c r="C197" i="4"/>
  <c r="F195" i="4"/>
  <c r="E195" i="4"/>
  <c r="D195" i="4"/>
  <c r="C195" i="4"/>
  <c r="F193" i="4"/>
  <c r="E193" i="4"/>
  <c r="D193" i="4"/>
  <c r="C193" i="4"/>
  <c r="F191" i="4"/>
  <c r="E191" i="4"/>
  <c r="D191" i="4"/>
  <c r="C191" i="4"/>
  <c r="F189" i="4"/>
  <c r="E189" i="4"/>
  <c r="D189" i="4"/>
  <c r="C189" i="4"/>
  <c r="F187" i="4"/>
  <c r="E187" i="4"/>
  <c r="D187" i="4"/>
  <c r="C187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H206" i="3"/>
  <c r="G206" i="3"/>
  <c r="F206" i="3"/>
  <c r="E206" i="3"/>
  <c r="D206" i="3"/>
  <c r="C206" i="3"/>
  <c r="H204" i="3"/>
  <c r="G204" i="3"/>
  <c r="F204" i="3"/>
  <c r="E204" i="3"/>
  <c r="D204" i="3"/>
  <c r="C204" i="3"/>
  <c r="H202" i="3"/>
  <c r="G202" i="3"/>
  <c r="F202" i="3"/>
  <c r="E202" i="3"/>
  <c r="D202" i="3"/>
  <c r="C202" i="3"/>
  <c r="H200" i="3"/>
  <c r="G200" i="3"/>
  <c r="F200" i="3"/>
  <c r="E200" i="3"/>
  <c r="D200" i="3"/>
  <c r="C200" i="3"/>
  <c r="H198" i="3"/>
  <c r="G198" i="3"/>
  <c r="F198" i="3"/>
  <c r="E198" i="3"/>
  <c r="D198" i="3"/>
  <c r="C198" i="3"/>
  <c r="H196" i="3"/>
  <c r="G196" i="3"/>
  <c r="F196" i="3"/>
  <c r="E196" i="3"/>
  <c r="D196" i="3"/>
  <c r="C196" i="3"/>
  <c r="H194" i="3"/>
  <c r="G194" i="3"/>
  <c r="F194" i="3"/>
  <c r="E194" i="3"/>
  <c r="D194" i="3"/>
  <c r="C194" i="3"/>
  <c r="H192" i="3"/>
  <c r="G192" i="3"/>
  <c r="F192" i="3"/>
  <c r="E192" i="3"/>
  <c r="D192" i="3"/>
  <c r="C192" i="3"/>
  <c r="H190" i="3"/>
  <c r="G190" i="3"/>
  <c r="F190" i="3"/>
  <c r="E190" i="3"/>
  <c r="D190" i="3"/>
  <c r="C190" i="3"/>
  <c r="H188" i="3"/>
  <c r="G188" i="3"/>
  <c r="F188" i="3"/>
  <c r="E188" i="3"/>
  <c r="D188" i="3"/>
  <c r="C188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G197" i="2"/>
  <c r="F197" i="2"/>
  <c r="E197" i="2"/>
  <c r="D197" i="2"/>
  <c r="C197" i="2"/>
  <c r="G195" i="2"/>
  <c r="F195" i="2"/>
  <c r="E195" i="2"/>
  <c r="D195" i="2"/>
  <c r="C195" i="2"/>
  <c r="G193" i="2"/>
  <c r="F193" i="2"/>
  <c r="E193" i="2"/>
  <c r="D193" i="2"/>
  <c r="C193" i="2"/>
  <c r="G191" i="2"/>
  <c r="F191" i="2"/>
  <c r="E191" i="2"/>
  <c r="D191" i="2"/>
  <c r="C191" i="2"/>
  <c r="G189" i="2"/>
  <c r="F189" i="2"/>
  <c r="E189" i="2"/>
  <c r="D189" i="2"/>
  <c r="C189" i="2"/>
  <c r="G187" i="2"/>
  <c r="F187" i="2"/>
  <c r="E187" i="2"/>
  <c r="D187" i="2"/>
  <c r="C187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sharedStrings.xml><?xml version="1.0" encoding="utf-8"?>
<sst xmlns="http://schemas.openxmlformats.org/spreadsheetml/2006/main" count="1819" uniqueCount="152">
  <si>
    <t>Schriftliche Lernerfolgskontr. sind:</t>
  </si>
  <si>
    <r>
      <rPr>
        <sz val="10"/>
        <color theme="1"/>
        <rFont val="Arial"/>
      </rPr>
      <t xml:space="preserve">1. </t>
    </r>
    <r>
      <rPr>
        <i/>
        <sz val="10"/>
        <color theme="1"/>
        <rFont val="Arial"/>
      </rPr>
      <t>Klassenarbeiten</t>
    </r>
    <r>
      <rPr>
        <sz val="10"/>
        <color theme="1"/>
        <rFont val="Arial"/>
      </rPr>
      <t xml:space="preserve"> (gleichzeitig unter Aufsicht)</t>
    </r>
  </si>
  <si>
    <r>
      <rPr>
        <sz val="10"/>
        <color theme="1"/>
        <rFont val="Arial"/>
      </rPr>
      <t xml:space="preserve">2. </t>
    </r>
    <r>
      <rPr>
        <i/>
        <sz val="10"/>
        <color theme="1"/>
        <rFont val="Arial"/>
      </rPr>
      <t>Vergleichsarbeiten bzw. zentr. Überprüfungen</t>
    </r>
    <r>
      <rPr>
        <sz val="10"/>
        <color theme="1"/>
        <rFont val="Arial"/>
      </rPr>
      <t xml:space="preserve"> (D, M, E, 2. FS) (zentral gestellt als Ersatz für eine Klassenarbeiit des 2. HJ)</t>
    </r>
  </si>
  <si>
    <r>
      <rPr>
        <sz val="10"/>
        <color theme="1"/>
        <rFont val="Arial"/>
      </rPr>
      <t xml:space="preserve">3. </t>
    </r>
    <r>
      <rPr>
        <i/>
        <sz val="10"/>
        <color theme="1"/>
        <rFont val="Arial"/>
      </rPr>
      <t>Besondere Lernaufgaben</t>
    </r>
    <r>
      <rPr>
        <sz val="10"/>
        <color theme="1"/>
        <rFont val="Arial"/>
      </rPr>
      <t xml:space="preserve"> (BLA) (individuelle Aufgabenstellung, die selbstständig schriftlich bearbeittet und präsentiert wird) </t>
    </r>
  </si>
  <si>
    <t xml:space="preserve">(Gruppenarbeit dabei i.O. solange individuelle Anteile feststellbar und bewertbar sind) </t>
  </si>
  <si>
    <t xml:space="preserve">Kompetenzorientierung: </t>
  </si>
  <si>
    <t>alle Arten von Lernerfolgskontrollen beziehen sich auf die in den Bildungsplänen genannten Kompetenzen und fordern Transferleistungen ein</t>
  </si>
  <si>
    <t>alle Arten von Lernerfolgskontrollen umfassen alle Verständnisebenen von reproduktiver bis zu problemlösender Kompetenz</t>
  </si>
  <si>
    <t>Mindestanzahl:</t>
  </si>
  <si>
    <t xml:space="preserve">D, E, M und 2. FS: </t>
  </si>
  <si>
    <t>mindestens 4* schriftliche Lernerfolgskonttrollen pro SJ (d.h. 2 pro HJ)</t>
  </si>
  <si>
    <t>*mit entsprechender konzeptioneller Begründung können 2 der 4 schriftl. Lernerfolgskontrollen aus einer besonderen Lernaufgabe bestehen</t>
  </si>
  <si>
    <t>Sport, Kunst, DSP:</t>
  </si>
  <si>
    <t>keine schriftlichen Lernerfolgskonttrollen vorgeschrieben</t>
  </si>
  <si>
    <t>alle übrigen Fächer:</t>
  </si>
  <si>
    <t>mindestens 2* schriftliche Lernerfolgskontrollen pro SJ (d.h. 1 pro HJ)</t>
  </si>
  <si>
    <t>*mit entsprechender konzeptioneller Begründung kann eine der 2 schriftl. Lernerfolgskontrollen aus einer besonderen Lernaufgabe bestehen</t>
  </si>
  <si>
    <t>Hinweise zum Eintrag der schriftlichen Lernkontrollen im Klassenarbeitsplan:</t>
  </si>
  <si>
    <t>Bitte jede schriftliche Lernkontrolle einmal auf dem Tabellenblatt alle (Klassenarbeitsplan für alle Jahrgänge) eintragen</t>
  </si>
  <si>
    <t>Klassenarbeiten werden nicht weiter gekennzeichnet, d.h. der Eintrag Englisch entspricht einer Klassenarbeit in Englisch</t>
  </si>
  <si>
    <t>Besondere Lernaufgaben bitte zusätzlich mit BLA kennzeichnen (z.B. Deutsch (BLA) entspricht einer besonderen Lernaufgabe im Fach Deutsch)</t>
  </si>
  <si>
    <t>2025</t>
  </si>
  <si>
    <t>5a</t>
  </si>
  <si>
    <t>5b</t>
  </si>
  <si>
    <t>5c</t>
  </si>
  <si>
    <t>5d</t>
  </si>
  <si>
    <t>5e</t>
  </si>
  <si>
    <t>!!! LIES MICH !!!</t>
  </si>
  <si>
    <t>Chin. Fest</t>
  </si>
  <si>
    <t>Orgatag</t>
  </si>
  <si>
    <t>An den hier eingetragenen religiösen Feiertagen muss den Schülern die Teilnahme an einem Gottesdienst ermöglicht werden.</t>
  </si>
  <si>
    <t>sMARt-up 1.–4.</t>
  </si>
  <si>
    <t>Medienscouts</t>
  </si>
  <si>
    <t>SR 5. Std.</t>
  </si>
  <si>
    <t>Exkursion</t>
  </si>
  <si>
    <t>LEG ab 5.</t>
  </si>
  <si>
    <t>LEG</t>
  </si>
  <si>
    <t>Probealarm 10:45</t>
  </si>
  <si>
    <t>Deutsch</t>
  </si>
  <si>
    <t xml:space="preserve">Hızır-Lokması </t>
  </si>
  <si>
    <t>Energiedet. 2. St.</t>
  </si>
  <si>
    <t>Mathe</t>
  </si>
  <si>
    <t>Beginn Ramadam</t>
  </si>
  <si>
    <t>Nawi</t>
  </si>
  <si>
    <t>Englisch</t>
  </si>
  <si>
    <t>Frühjahrsferien</t>
  </si>
  <si>
    <t xml:space="preserve">Nevruz </t>
  </si>
  <si>
    <t>Ramadan</t>
  </si>
  <si>
    <t>Religion</t>
  </si>
  <si>
    <t>GTK</t>
  </si>
  <si>
    <t>Girls' and Boys' Day</t>
  </si>
  <si>
    <t xml:space="preserve">Pessach </t>
  </si>
  <si>
    <t>Karfreitag</t>
  </si>
  <si>
    <t>Ostermontag</t>
  </si>
  <si>
    <t>Tag der Arbeit</t>
  </si>
  <si>
    <t>Brückentag</t>
  </si>
  <si>
    <t>Energiedet. 3. St.</t>
  </si>
  <si>
    <t>sMARt-up 3.–6.</t>
  </si>
  <si>
    <t>Sportturnier</t>
  </si>
  <si>
    <t>Pfingstferien</t>
  </si>
  <si>
    <t>Himmelfahrt</t>
  </si>
  <si>
    <t>Schawuoth </t>
  </si>
  <si>
    <t>Geographie</t>
  </si>
  <si>
    <t xml:space="preserve">Opferfest </t>
  </si>
  <si>
    <t>Pfingstmontag</t>
  </si>
  <si>
    <t>White Horse 3./4.</t>
  </si>
  <si>
    <t>sMARt-up 5.–8.</t>
  </si>
  <si>
    <t>Keine KA</t>
  </si>
  <si>
    <t xml:space="preserve">Fronleichnam </t>
  </si>
  <si>
    <t>MedScouts 3.–6.</t>
  </si>
  <si>
    <t>mdl. Abi</t>
  </si>
  <si>
    <t>!!  Eintragungsschluss  !!</t>
  </si>
  <si>
    <t>Aschuratag</t>
  </si>
  <si>
    <t>!!  Zeugniskonferenzen  !!</t>
  </si>
  <si>
    <t>Sommerferien</t>
  </si>
  <si>
    <t>Nur für Zähler</t>
  </si>
  <si>
    <t>Kontrolle</t>
  </si>
  <si>
    <t>6a</t>
  </si>
  <si>
    <t>6b</t>
  </si>
  <si>
    <t>6c</t>
  </si>
  <si>
    <t>6d</t>
  </si>
  <si>
    <t>6e</t>
  </si>
  <si>
    <t>6f</t>
  </si>
  <si>
    <t>K-Abend</t>
  </si>
  <si>
    <t>6a Mathe</t>
  </si>
  <si>
    <t>6a Mathe lieber 3/7/2025</t>
  </si>
  <si>
    <t>VA</t>
  </si>
  <si>
    <t>2. FS</t>
  </si>
  <si>
    <t>Geschichte</t>
  </si>
  <si>
    <t>White Horse 1./2.</t>
  </si>
  <si>
    <t>Franz</t>
  </si>
  <si>
    <t>Latein</t>
  </si>
  <si>
    <t>Spanisch</t>
  </si>
  <si>
    <t>Chinesisch</t>
  </si>
  <si>
    <t>7a</t>
  </si>
  <si>
    <t>7b</t>
  </si>
  <si>
    <t>7c</t>
  </si>
  <si>
    <t>7d</t>
  </si>
  <si>
    <t>Phil/Reli</t>
  </si>
  <si>
    <t>Physik</t>
  </si>
  <si>
    <t>Girls' Day</t>
  </si>
  <si>
    <t>Biologie</t>
  </si>
  <si>
    <t>sMARt-up 1.-4.</t>
  </si>
  <si>
    <t>Ausstellung</t>
  </si>
  <si>
    <t>8a</t>
  </si>
  <si>
    <t>8b</t>
  </si>
  <si>
    <t>8c</t>
  </si>
  <si>
    <t>8d</t>
  </si>
  <si>
    <t>Gericht</t>
  </si>
  <si>
    <t>Energiedet. 6. St.</t>
  </si>
  <si>
    <t>Kermit</t>
  </si>
  <si>
    <t>Klimatag</t>
  </si>
  <si>
    <t>PGW</t>
  </si>
  <si>
    <t>Chemie</t>
  </si>
  <si>
    <t>VA, 1./2.</t>
  </si>
  <si>
    <t>Energiedet. 4. St.</t>
  </si>
  <si>
    <t>WP3</t>
  </si>
  <si>
    <t>VA, 3./4. Std.</t>
  </si>
  <si>
    <t>WP 3</t>
  </si>
  <si>
    <t>9a</t>
  </si>
  <si>
    <t>9b</t>
  </si>
  <si>
    <t>9c</t>
  </si>
  <si>
    <t>9d</t>
  </si>
  <si>
    <t>Jugend debattiert (4-8 SuS)</t>
  </si>
  <si>
    <t>DESY</t>
  </si>
  <si>
    <t>Praktikum</t>
  </si>
  <si>
    <t>VA., 1.2.</t>
  </si>
  <si>
    <t>Sprechprüfung</t>
  </si>
  <si>
    <t>10a</t>
  </si>
  <si>
    <t>10b</t>
  </si>
  <si>
    <t>10c</t>
  </si>
  <si>
    <t>10d</t>
  </si>
  <si>
    <t>10e</t>
  </si>
  <si>
    <t>10f</t>
  </si>
  <si>
    <t>ZOS</t>
  </si>
  <si>
    <t>Schweden</t>
  </si>
  <si>
    <t>Zukunft jetzt</t>
  </si>
  <si>
    <t xml:space="preserve"> Englisch</t>
  </si>
  <si>
    <t>ESA Deutsch</t>
  </si>
  <si>
    <t>Exkursion Schwe</t>
  </si>
  <si>
    <t>MSA Deutsch</t>
  </si>
  <si>
    <t>MSA Deutsch und Exkursion mit Schweden</t>
  </si>
  <si>
    <t>ESA Mathe</t>
  </si>
  <si>
    <t>MSA Mathe</t>
  </si>
  <si>
    <t>ESA Englisch</t>
  </si>
  <si>
    <t>MSA Englisch</t>
  </si>
  <si>
    <t>Werkstatttage</t>
  </si>
  <si>
    <t>China-Austausch</t>
  </si>
  <si>
    <t>Exkursion Reli</t>
  </si>
  <si>
    <t>Projekttage</t>
  </si>
  <si>
    <t>2. FS (Latein)</t>
  </si>
  <si>
    <t>Bio 10c/d: 3./4.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</si>
</sst>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sz val="10"/>
      <name val="Calibri"/>
    </font>
    <font>
      <sz val="11"/>
      <color theme="1"/>
      <name val="Calibri"/>
    </font>
    <font>
      <b/>
      <sz val="9"/>
      <color theme="1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Calibri"/>
      <scheme val="minor"/>
    </font>
    <font>
      <u/>
      <sz val="10"/>
      <color theme="11"/>
      <name val="Calibri"/>
      <scheme val="minor"/>
    </font>
    <font>
      <sz val="10"/>
      <color rgb="FF000000"/>
      <name val="Arial"/>
    </font>
    <font>
      <sz val="8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FF6666"/>
        <bgColor rgb="FFFF6666"/>
      </patternFill>
    </fill>
    <fill>
      <patternFill patternType="solid">
        <fgColor rgb="FFFEBB55"/>
        <bgColor rgb="FFFEBB55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CC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8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6" fillId="6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12" borderId="13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4" xfId="0" applyFont="1" applyBorder="1"/>
    <xf numFmtId="0" fontId="1" fillId="10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8" xfId="0" applyFont="1" applyBorder="1"/>
  </cellXfs>
  <cellStyles count="28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Standard" xfId="0" builtinId="0"/>
  </cellStyles>
  <dxfs count="274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"/>
  <sheetViews>
    <sheetView workbookViewId="0">
      <selection activeCell="A24" sqref="A24"/>
    </sheetView>
  </sheetViews>
  <sheetFormatPr baseColWidth="10" defaultColWidth="14.5" defaultRowHeight="15" customHeight="1" x14ac:dyDescent="0"/>
  <cols>
    <col min="1" max="26" width="10.83203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 t="s">
        <v>0</v>
      </c>
      <c r="B3" s="1"/>
      <c r="C3" s="1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2"/>
      <c r="B4" s="2"/>
      <c r="C4" s="2"/>
      <c r="D4" s="2" t="s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2"/>
      <c r="C5" s="2"/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2"/>
      <c r="C6" s="2"/>
      <c r="D6" s="2"/>
      <c r="E6" s="2" t="s">
        <v>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1" t="s">
        <v>5</v>
      </c>
      <c r="B8" s="2"/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1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3" t="s">
        <v>9</v>
      </c>
      <c r="B12" s="3"/>
      <c r="C12" s="2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2"/>
      <c r="B13" s="2"/>
      <c r="C13" s="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3" t="s">
        <v>12</v>
      </c>
      <c r="B15" s="3"/>
      <c r="C15" s="2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3" t="s">
        <v>14</v>
      </c>
      <c r="B17" s="2"/>
      <c r="C17" s="2" t="s">
        <v>15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"/>
      <c r="B18" s="2"/>
      <c r="C18" s="2" t="s">
        <v>16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1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16384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  <c r="XFD33" s="2"/>
    </row>
    <row r="34" spans="1:1638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pans="1:16384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spans="1:16384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16384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16384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16384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16384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16384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16384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16384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1638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16384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16384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16384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16384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4791666666666667" right="0.74791666666666667" top="0.98402777777777772" bottom="0.98402777777777772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150" zoomScaleNormal="150" zoomScalePageLayoutView="150" workbookViewId="0">
      <pane ySplit="1" topLeftCell="A16" activePane="bottomLeft" state="frozen"/>
      <selection pane="bottomLeft" activeCell="D42" sqref="D42"/>
    </sheetView>
  </sheetViews>
  <sheetFormatPr baseColWidth="10" defaultColWidth="14.5" defaultRowHeight="15" customHeight="1" x14ac:dyDescent="0"/>
  <cols>
    <col min="1" max="1" width="13.83203125" customWidth="1"/>
    <col min="2" max="2" width="11.1640625" customWidth="1"/>
    <col min="3" max="3" width="14.33203125" customWidth="1"/>
    <col min="4" max="5" width="14.5" customWidth="1"/>
    <col min="6" max="7" width="13.6640625" customWidth="1"/>
    <col min="8" max="8" width="22.16406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83" t="s">
        <v>30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8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8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8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18"/>
      <c r="I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18"/>
      <c r="I15" s="1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6"/>
      <c r="I16" s="2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6"/>
      <c r="I17" s="2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6"/>
      <c r="I18" s="2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34</v>
      </c>
      <c r="H19" s="6"/>
      <c r="I19" s="2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8"/>
      <c r="I20" s="2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6"/>
      <c r="I21" s="2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6"/>
      <c r="I22" s="2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2" t="s">
        <v>37</v>
      </c>
      <c r="D23" s="22" t="s">
        <v>37</v>
      </c>
      <c r="E23" s="22" t="s">
        <v>37</v>
      </c>
      <c r="F23" s="43" t="s">
        <v>37</v>
      </c>
      <c r="G23" s="22" t="s">
        <v>37</v>
      </c>
      <c r="H23" s="25" t="s">
        <v>39</v>
      </c>
      <c r="I23" s="2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6"/>
      <c r="I24" s="2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6"/>
      <c r="I25" s="2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26"/>
      <c r="D26" s="27"/>
      <c r="E26" s="13"/>
      <c r="F26" s="13"/>
      <c r="G26" s="13"/>
      <c r="H26" s="28"/>
      <c r="I26" s="2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9" t="s">
        <v>40</v>
      </c>
      <c r="D27" s="29" t="s">
        <v>40</v>
      </c>
      <c r="E27" s="29" t="s">
        <v>40</v>
      </c>
      <c r="F27" s="29" t="s">
        <v>40</v>
      </c>
      <c r="G27" s="29" t="s">
        <v>40</v>
      </c>
      <c r="H27" s="18"/>
      <c r="I27" s="2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13"/>
      <c r="H28" s="6"/>
      <c r="I28" s="2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69" t="s">
        <v>38</v>
      </c>
      <c r="D29" s="70" t="s">
        <v>38</v>
      </c>
      <c r="E29" s="70" t="s">
        <v>38</v>
      </c>
      <c r="F29" s="13"/>
      <c r="G29" s="70" t="s">
        <v>38</v>
      </c>
      <c r="H29" s="6"/>
      <c r="I29" s="2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27"/>
      <c r="G30" s="12"/>
      <c r="H30" s="6"/>
      <c r="I30" s="2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6"/>
      <c r="I31" s="2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6"/>
      <c r="I32" s="2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13"/>
      <c r="F33" s="34" t="s">
        <v>38</v>
      </c>
      <c r="G33" s="13"/>
      <c r="H33" s="6"/>
      <c r="I33" s="2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2"/>
      <c r="D34" s="13"/>
      <c r="E34" s="13"/>
      <c r="F34" s="13"/>
      <c r="G34" s="13"/>
      <c r="H34" s="6"/>
      <c r="I34" s="2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2"/>
      <c r="D35" s="12"/>
      <c r="E35" s="12"/>
      <c r="F35" s="69" t="s">
        <v>41</v>
      </c>
      <c r="G35" s="12"/>
      <c r="H35" s="6"/>
      <c r="I35" s="2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32</v>
      </c>
      <c r="E36" s="14" t="s">
        <v>31</v>
      </c>
      <c r="F36" s="14" t="s">
        <v>32</v>
      </c>
      <c r="G36" s="14" t="s">
        <v>31</v>
      </c>
      <c r="H36" s="6"/>
      <c r="I36" s="2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12"/>
      <c r="H37" s="6"/>
      <c r="I37" s="2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8" t="s">
        <v>42</v>
      </c>
      <c r="I38" s="2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6"/>
      <c r="I39" s="21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12"/>
      <c r="D40" s="13"/>
      <c r="E40" s="13"/>
      <c r="F40" s="13"/>
      <c r="G40" s="13"/>
      <c r="H40" s="18"/>
      <c r="I40" s="21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30" t="s">
        <v>41</v>
      </c>
      <c r="F41" s="13"/>
      <c r="G41" s="13"/>
      <c r="H41" s="18"/>
      <c r="I41" s="21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30" t="s">
        <v>41</v>
      </c>
      <c r="D42" s="30" t="s">
        <v>41</v>
      </c>
      <c r="E42" s="12"/>
      <c r="F42" s="69" t="s">
        <v>43</v>
      </c>
      <c r="G42" s="30" t="s">
        <v>41</v>
      </c>
      <c r="H42" s="6"/>
      <c r="I42" s="2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26"/>
      <c r="D43" s="12"/>
      <c r="E43" s="12"/>
      <c r="F43" s="12"/>
      <c r="G43" s="12"/>
      <c r="H43" s="6"/>
      <c r="I43" s="21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69" t="s">
        <v>44</v>
      </c>
      <c r="D44" s="69" t="s">
        <v>44</v>
      </c>
      <c r="E44" s="69" t="s">
        <v>44</v>
      </c>
      <c r="F44" s="69" t="s">
        <v>44</v>
      </c>
      <c r="G44" s="69" t="s">
        <v>44</v>
      </c>
      <c r="H44" s="6"/>
      <c r="I44" s="21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18"/>
      <c r="I45" s="21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18"/>
      <c r="I46" s="2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6"/>
      <c r="I47" s="21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6"/>
      <c r="I48" s="21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6"/>
      <c r="I49" s="21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6"/>
      <c r="I50" s="2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6"/>
      <c r="I51" s="2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6"/>
      <c r="I52" s="2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6"/>
      <c r="I53" s="2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6"/>
      <c r="I54" s="21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6"/>
      <c r="I55" s="21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6"/>
      <c r="I56" s="2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6"/>
      <c r="I57" s="21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25" t="s">
        <v>46</v>
      </c>
      <c r="I58" s="21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6"/>
      <c r="I59" s="21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6"/>
      <c r="I60" s="21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6"/>
      <c r="I61" s="2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3"/>
      <c r="H62" s="6"/>
      <c r="I62" s="21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18"/>
      <c r="I63" s="21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13"/>
      <c r="G64" s="13"/>
      <c r="H64" s="18"/>
      <c r="I64" s="21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13"/>
      <c r="H65" s="18"/>
      <c r="I65" s="21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18"/>
      <c r="I66" s="21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25" t="s">
        <v>47</v>
      </c>
      <c r="I67" s="21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13"/>
      <c r="H68" s="25" t="s">
        <v>47</v>
      </c>
      <c r="I68" s="21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6"/>
      <c r="I69" s="21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12"/>
      <c r="E70" s="12"/>
      <c r="F70" s="69" t="s">
        <v>48</v>
      </c>
      <c r="G70" s="12"/>
      <c r="H70" s="6"/>
      <c r="I70" s="2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14" t="s">
        <v>50</v>
      </c>
      <c r="I71" s="21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22" t="s">
        <v>33</v>
      </c>
      <c r="E72" s="22" t="s">
        <v>33</v>
      </c>
      <c r="F72" s="22" t="s">
        <v>33</v>
      </c>
      <c r="G72" s="22" t="s">
        <v>33</v>
      </c>
      <c r="H72" s="6"/>
      <c r="I72" s="21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6"/>
      <c r="I73" s="21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6"/>
      <c r="I74" s="21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13"/>
      <c r="E75" s="13"/>
      <c r="F75" s="13"/>
      <c r="G75" s="70" t="s">
        <v>43</v>
      </c>
      <c r="H75" s="6"/>
      <c r="I75" s="21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69" t="s">
        <v>43</v>
      </c>
      <c r="D76" s="13"/>
      <c r="E76" s="13"/>
      <c r="F76" s="13"/>
      <c r="G76" s="13"/>
      <c r="H76" s="6"/>
      <c r="I76" s="21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13"/>
      <c r="E77" s="70" t="s">
        <v>43</v>
      </c>
      <c r="F77" s="13"/>
      <c r="G77" s="13"/>
      <c r="H77" s="6"/>
      <c r="I77" s="2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2"/>
      <c r="D78" s="13"/>
      <c r="E78" s="70" t="s">
        <v>48</v>
      </c>
      <c r="F78" s="13"/>
      <c r="G78" s="13"/>
      <c r="H78" s="6"/>
      <c r="I78" s="21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69" t="s">
        <v>48</v>
      </c>
      <c r="D79" s="13"/>
      <c r="E79" s="13"/>
      <c r="F79" s="13"/>
      <c r="G79" s="13"/>
      <c r="H79" s="6"/>
      <c r="I79" s="21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6"/>
      <c r="I80" s="21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25" t="s">
        <v>51</v>
      </c>
      <c r="I81" s="2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13"/>
      <c r="H82" s="25" t="s">
        <v>51</v>
      </c>
      <c r="I82" s="2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13"/>
      <c r="H83" s="18"/>
      <c r="I83" s="21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32" t="s">
        <v>38</v>
      </c>
      <c r="D84" s="32" t="s">
        <v>38</v>
      </c>
      <c r="E84" s="32" t="s">
        <v>38</v>
      </c>
      <c r="F84" s="32" t="s">
        <v>38</v>
      </c>
      <c r="G84" s="32" t="s">
        <v>38</v>
      </c>
      <c r="H84" s="14" t="s">
        <v>32</v>
      </c>
      <c r="I84" s="14" t="s">
        <v>31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13"/>
      <c r="H85" s="18"/>
      <c r="I85" s="2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18"/>
      <c r="I86" s="21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1"/>
      <c r="H87" s="25" t="s">
        <v>51</v>
      </c>
      <c r="I87" s="2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25" t="s">
        <v>51</v>
      </c>
      <c r="I88" s="2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6"/>
      <c r="I89" s="21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13"/>
      <c r="H90" s="18"/>
      <c r="I90" s="21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12"/>
      <c r="H91" s="18"/>
      <c r="I91" s="21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13"/>
      <c r="H92" s="18"/>
      <c r="I92" s="2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70" t="s">
        <v>43</v>
      </c>
      <c r="E93" s="13"/>
      <c r="F93" s="13"/>
      <c r="G93" s="13"/>
      <c r="H93" s="18"/>
      <c r="I93" s="2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18"/>
      <c r="I94" s="21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18"/>
      <c r="I95" s="2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14" t="s">
        <v>31</v>
      </c>
      <c r="H96" s="18"/>
      <c r="I96" s="21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3"/>
      <c r="H97" s="18"/>
      <c r="I97" s="21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3"/>
      <c r="H98" s="18"/>
      <c r="I98" s="2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18"/>
      <c r="I99" s="2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6"/>
      <c r="I100" s="21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6"/>
      <c r="I101" s="2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6"/>
      <c r="I102" s="21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13"/>
      <c r="H103" s="6"/>
      <c r="I103" s="2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70" t="s">
        <v>62</v>
      </c>
      <c r="E104" s="13"/>
      <c r="F104" s="13"/>
      <c r="G104" s="13"/>
      <c r="H104" s="8"/>
      <c r="I104" s="21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4" t="s">
        <v>34</v>
      </c>
      <c r="G105" s="13"/>
      <c r="H105" s="6"/>
      <c r="I105" s="21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56</v>
      </c>
      <c r="D106" s="33" t="s">
        <v>56</v>
      </c>
      <c r="E106" s="33" t="s">
        <v>56</v>
      </c>
      <c r="F106" s="33" t="s">
        <v>56</v>
      </c>
      <c r="G106" s="33" t="s">
        <v>56</v>
      </c>
      <c r="H106" s="6"/>
      <c r="I106" s="21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27"/>
      <c r="E107" s="13"/>
      <c r="F107" s="14" t="s">
        <v>34</v>
      </c>
      <c r="G107" s="70" t="s">
        <v>48</v>
      </c>
      <c r="H107" s="6"/>
      <c r="I107" s="2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6"/>
      <c r="I108" s="21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6"/>
      <c r="I109" s="21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70" t="s">
        <v>48</v>
      </c>
      <c r="E110" s="13"/>
      <c r="F110" s="13"/>
      <c r="G110" s="13"/>
      <c r="H110" s="6"/>
      <c r="I110" s="2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4" t="s">
        <v>34</v>
      </c>
      <c r="D111" s="14" t="s">
        <v>34</v>
      </c>
      <c r="E111" s="14" t="s">
        <v>34</v>
      </c>
      <c r="F111" s="13"/>
      <c r="G111" s="13"/>
      <c r="H111" s="8"/>
      <c r="I111" s="21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13"/>
      <c r="G112" s="14" t="s">
        <v>34</v>
      </c>
      <c r="H112" s="8"/>
      <c r="I112" s="21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14" t="s">
        <v>57</v>
      </c>
      <c r="H113" s="8"/>
      <c r="I113" s="21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69" t="s">
        <v>44</v>
      </c>
      <c r="D114" s="69" t="s">
        <v>44</v>
      </c>
      <c r="E114" s="69" t="s">
        <v>44</v>
      </c>
      <c r="F114" s="69" t="s">
        <v>44</v>
      </c>
      <c r="G114" s="69" t="s">
        <v>44</v>
      </c>
      <c r="H114" s="8"/>
      <c r="I114" s="21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8"/>
      <c r="I115" s="21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6"/>
      <c r="I116" s="21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22" t="s">
        <v>33</v>
      </c>
      <c r="E117" s="22" t="s">
        <v>33</v>
      </c>
      <c r="F117" s="22" t="s">
        <v>33</v>
      </c>
      <c r="G117" s="22" t="s">
        <v>33</v>
      </c>
      <c r="H117" s="6"/>
      <c r="I117" s="21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24" t="s">
        <v>41</v>
      </c>
      <c r="D118" s="24" t="s">
        <v>41</v>
      </c>
      <c r="E118" s="24" t="s">
        <v>41</v>
      </c>
      <c r="F118" s="24" t="s">
        <v>41</v>
      </c>
      <c r="G118" s="24" t="s">
        <v>41</v>
      </c>
      <c r="H118" s="8"/>
      <c r="I118" s="21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4" t="s">
        <v>58</v>
      </c>
      <c r="D119" s="14" t="s">
        <v>58</v>
      </c>
      <c r="E119" s="14" t="s">
        <v>58</v>
      </c>
      <c r="F119" s="14" t="s">
        <v>58</v>
      </c>
      <c r="G119" s="14" t="s">
        <v>58</v>
      </c>
      <c r="H119" s="6"/>
      <c r="I119" s="21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69" t="s">
        <v>38</v>
      </c>
      <c r="D120" s="70" t="s">
        <v>38</v>
      </c>
      <c r="E120" s="13"/>
      <c r="F120" s="13"/>
      <c r="G120" s="13"/>
      <c r="H120" s="6"/>
      <c r="I120" s="21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3"/>
      <c r="D121" s="13"/>
      <c r="E121" s="35"/>
      <c r="F121" s="71" t="s">
        <v>38</v>
      </c>
      <c r="G121" s="35"/>
      <c r="H121" s="6"/>
      <c r="I121" s="2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6"/>
      <c r="I122" s="21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6"/>
      <c r="I123" s="21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28"/>
      <c r="I124" s="21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6"/>
      <c r="I125" s="21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6"/>
      <c r="I126" s="2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6"/>
      <c r="I127" s="21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6"/>
      <c r="I128" s="21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18"/>
      <c r="I129" s="21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18"/>
      <c r="I130" s="21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30" t="s">
        <v>38</v>
      </c>
      <c r="G131" s="13"/>
      <c r="H131" s="25" t="s">
        <v>61</v>
      </c>
      <c r="I131" s="21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13"/>
      <c r="F132" s="13"/>
      <c r="G132" s="13"/>
      <c r="H132" s="25" t="s">
        <v>61</v>
      </c>
      <c r="I132" s="21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13"/>
      <c r="E133" s="13"/>
      <c r="F133" s="13"/>
      <c r="G133" s="13"/>
      <c r="H133" s="6"/>
      <c r="I133" s="21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69" t="s">
        <v>62</v>
      </c>
      <c r="D134" s="12"/>
      <c r="E134" s="69" t="s">
        <v>62</v>
      </c>
      <c r="F134" s="69" t="s">
        <v>62</v>
      </c>
      <c r="G134" s="69" t="s">
        <v>38</v>
      </c>
      <c r="H134" s="6"/>
      <c r="I134" s="21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69" t="s">
        <v>38</v>
      </c>
      <c r="F135" s="12"/>
      <c r="G135" s="12"/>
      <c r="H135" s="25" t="s">
        <v>63</v>
      </c>
      <c r="I135" s="21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25" t="s">
        <v>63</v>
      </c>
      <c r="I136" s="21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6"/>
      <c r="I137" s="21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6"/>
      <c r="I138" s="21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65</v>
      </c>
      <c r="D139" s="14" t="s">
        <v>65</v>
      </c>
      <c r="E139" s="14" t="s">
        <v>65</v>
      </c>
      <c r="F139" s="14" t="s">
        <v>65</v>
      </c>
      <c r="G139" s="14" t="s">
        <v>65</v>
      </c>
      <c r="H139" s="14" t="s">
        <v>66</v>
      </c>
      <c r="I139" s="14" t="s">
        <v>32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6"/>
      <c r="I140" s="21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27"/>
      <c r="F141" s="13"/>
      <c r="G141" s="13"/>
      <c r="H141" s="6"/>
      <c r="I141" s="21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70" t="s">
        <v>62</v>
      </c>
      <c r="H142" s="6"/>
      <c r="I142" s="21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6"/>
      <c r="I143" s="21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8"/>
      <c r="I144" s="21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13"/>
      <c r="H145" s="8"/>
      <c r="I145" s="21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13"/>
      <c r="H146" s="8"/>
      <c r="I146" s="21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14" t="s">
        <v>67</v>
      </c>
      <c r="H147" s="8"/>
      <c r="I147" s="21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13"/>
      <c r="H148" s="25" t="s">
        <v>68</v>
      </c>
      <c r="I148" s="21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6"/>
      <c r="I149" s="21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6"/>
      <c r="I150" s="21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6"/>
      <c r="I151" s="2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13"/>
      <c r="H152" s="6"/>
      <c r="I152" s="2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6"/>
      <c r="I153" s="21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6"/>
      <c r="I154" s="21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14" t="s">
        <v>69</v>
      </c>
      <c r="H155" s="6"/>
      <c r="I155" s="21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6"/>
      <c r="I156" s="21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6"/>
      <c r="I157" s="21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6"/>
      <c r="I158" s="21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21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21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21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6"/>
      <c r="I162" s="21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18"/>
      <c r="I163" s="21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6"/>
      <c r="I164" s="21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18"/>
      <c r="I165" s="21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6" t="s">
        <v>71</v>
      </c>
      <c r="D166" s="87"/>
      <c r="E166" s="87"/>
      <c r="F166" s="87"/>
      <c r="G166" s="88"/>
      <c r="H166" s="6"/>
      <c r="I166" s="21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25" t="s">
        <v>72</v>
      </c>
      <c r="I167" s="21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6"/>
      <c r="I168" s="21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6"/>
      <c r="I169" s="21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6"/>
      <c r="I170" s="21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6"/>
      <c r="I171" s="21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6"/>
      <c r="I172" s="21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6" t="s">
        <v>73</v>
      </c>
      <c r="D173" s="87"/>
      <c r="E173" s="87"/>
      <c r="F173" s="87"/>
      <c r="G173" s="88"/>
      <c r="H173" s="6"/>
      <c r="I173" s="21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6"/>
      <c r="I174" s="21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13"/>
      <c r="H175" s="6"/>
      <c r="I175" s="21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13"/>
      <c r="H176" s="6"/>
      <c r="I176" s="21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13"/>
      <c r="H177" s="6"/>
      <c r="I177" s="21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6"/>
      <c r="I178" s="21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6"/>
      <c r="I179" s="21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6"/>
      <c r="I180" s="21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6"/>
      <c r="I181" s="21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6"/>
      <c r="I182" s="21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32" t="s">
        <v>75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36"/>
      <c r="B184" s="5"/>
      <c r="C184" s="12"/>
      <c r="D184" s="13"/>
      <c r="E184" s="13"/>
      <c r="F184" s="13"/>
      <c r="G184" s="13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9.5" customHeight="1">
      <c r="A185" s="36"/>
      <c r="B185" s="5"/>
      <c r="C185" s="14" t="s">
        <v>76</v>
      </c>
      <c r="D185" s="14" t="s">
        <v>76</v>
      </c>
      <c r="E185" s="14" t="s">
        <v>76</v>
      </c>
      <c r="F185" s="14" t="s">
        <v>76</v>
      </c>
      <c r="G185" s="14" t="s">
        <v>76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9.5" customHeight="1">
      <c r="A186" s="37"/>
      <c r="B186" s="5"/>
      <c r="C186" s="38" t="s">
        <v>38</v>
      </c>
      <c r="D186" s="38" t="s">
        <v>38</v>
      </c>
      <c r="E186" s="38" t="s">
        <v>38</v>
      </c>
      <c r="F186" s="38" t="s">
        <v>38</v>
      </c>
      <c r="G186" s="38" t="s">
        <v>38</v>
      </c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>
        <f t="shared" ref="C187:G187" si="3">COUNTIF(C$26:C$182,"Deutsch")</f>
        <v>3</v>
      </c>
      <c r="D187" s="38">
        <f t="shared" si="3"/>
        <v>3</v>
      </c>
      <c r="E187" s="38">
        <f t="shared" si="3"/>
        <v>3</v>
      </c>
      <c r="F187" s="38">
        <f t="shared" si="3"/>
        <v>4</v>
      </c>
      <c r="G187" s="38">
        <f t="shared" si="3"/>
        <v>3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 t="s">
        <v>41</v>
      </c>
      <c r="D188" s="38" t="s">
        <v>41</v>
      </c>
      <c r="E188" s="38" t="s">
        <v>41</v>
      </c>
      <c r="F188" s="38" t="s">
        <v>41</v>
      </c>
      <c r="G188" s="38" t="s">
        <v>41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>
        <f t="shared" ref="C189:G189" si="4">COUNTIF(C$26:C$182,"Mathe")</f>
        <v>2</v>
      </c>
      <c r="D189" s="38">
        <f t="shared" si="4"/>
        <v>2</v>
      </c>
      <c r="E189" s="38">
        <f t="shared" si="4"/>
        <v>2</v>
      </c>
      <c r="F189" s="38">
        <f t="shared" si="4"/>
        <v>2</v>
      </c>
      <c r="G189" s="38">
        <f t="shared" si="4"/>
        <v>2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7"/>
      <c r="B190" s="5"/>
      <c r="C190" s="38" t="s">
        <v>44</v>
      </c>
      <c r="D190" s="38" t="s">
        <v>44</v>
      </c>
      <c r="E190" s="38" t="s">
        <v>44</v>
      </c>
      <c r="F190" s="38" t="s">
        <v>44</v>
      </c>
      <c r="G190" s="38" t="s">
        <v>44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7"/>
      <c r="B191" s="5"/>
      <c r="C191" s="38">
        <f t="shared" ref="C191:G191" si="5">COUNTIF(C$26:C$182,"Englisch")</f>
        <v>2</v>
      </c>
      <c r="D191" s="38">
        <f t="shared" si="5"/>
        <v>2</v>
      </c>
      <c r="E191" s="38">
        <f t="shared" si="5"/>
        <v>2</v>
      </c>
      <c r="F191" s="38">
        <f t="shared" si="5"/>
        <v>2</v>
      </c>
      <c r="G191" s="38">
        <f t="shared" si="5"/>
        <v>2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7"/>
      <c r="B192" s="5"/>
      <c r="C192" s="38" t="s">
        <v>62</v>
      </c>
      <c r="D192" s="38" t="s">
        <v>62</v>
      </c>
      <c r="E192" s="38" t="s">
        <v>62</v>
      </c>
      <c r="F192" s="38" t="s">
        <v>62</v>
      </c>
      <c r="G192" s="38" t="s">
        <v>62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7"/>
      <c r="B193" s="5"/>
      <c r="C193" s="38">
        <f t="shared" ref="C193:G193" si="6">COUNTIF(C$26:C$182,"Geographie")</f>
        <v>1</v>
      </c>
      <c r="D193" s="38">
        <f t="shared" si="6"/>
        <v>1</v>
      </c>
      <c r="E193" s="38">
        <f t="shared" si="6"/>
        <v>1</v>
      </c>
      <c r="F193" s="38">
        <f t="shared" si="6"/>
        <v>1</v>
      </c>
      <c r="G193" s="38">
        <f t="shared" si="6"/>
        <v>1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7"/>
      <c r="B194" s="5"/>
      <c r="C194" s="39" t="s">
        <v>48</v>
      </c>
      <c r="D194" s="39" t="s">
        <v>48</v>
      </c>
      <c r="E194" s="39" t="s">
        <v>48</v>
      </c>
      <c r="F194" s="39" t="s">
        <v>48</v>
      </c>
      <c r="G194" s="39" t="s">
        <v>48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7"/>
      <c r="B195" s="5"/>
      <c r="C195" s="38">
        <f t="shared" ref="C195:G195" si="7">COUNTIF(C$26:C$181,"Religion")</f>
        <v>1</v>
      </c>
      <c r="D195" s="38">
        <f t="shared" si="7"/>
        <v>1</v>
      </c>
      <c r="E195" s="38">
        <f t="shared" si="7"/>
        <v>1</v>
      </c>
      <c r="F195" s="38">
        <f t="shared" si="7"/>
        <v>1</v>
      </c>
      <c r="G195" s="38">
        <f t="shared" si="7"/>
        <v>1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7"/>
      <c r="B196" s="5"/>
      <c r="C196" s="39" t="s">
        <v>43</v>
      </c>
      <c r="D196" s="39" t="s">
        <v>43</v>
      </c>
      <c r="E196" s="39" t="s">
        <v>43</v>
      </c>
      <c r="F196" s="39" t="s">
        <v>43</v>
      </c>
      <c r="G196" s="39" t="s">
        <v>43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7"/>
      <c r="B197" s="5"/>
      <c r="C197" s="38">
        <f t="shared" ref="C197:G197" si="8">COUNTIF(C$26:C$181,"Nawi")</f>
        <v>1</v>
      </c>
      <c r="D197" s="38">
        <f t="shared" si="8"/>
        <v>1</v>
      </c>
      <c r="E197" s="38">
        <f t="shared" si="8"/>
        <v>1</v>
      </c>
      <c r="F197" s="38">
        <f t="shared" si="8"/>
        <v>1</v>
      </c>
      <c r="G197" s="38">
        <f t="shared" si="8"/>
        <v>1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.75" customHeight="1">
      <c r="A198" s="36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G166"/>
    <mergeCell ref="C173:G173"/>
  </mergeCells>
  <phoneticPr fontId="13" type="noConversion"/>
  <conditionalFormatting sqref="B10:B170">
    <cfRule type="cellIs" dxfId="273" priority="1" stopIfTrue="1" operator="equal">
      <formula>"Samstag"</formula>
    </cfRule>
  </conditionalFormatting>
  <conditionalFormatting sqref="B10:B170">
    <cfRule type="cellIs" dxfId="272" priority="2" stopIfTrue="1" operator="equal">
      <formula>"Sonntag"</formula>
    </cfRule>
  </conditionalFormatting>
  <conditionalFormatting sqref="B181">
    <cfRule type="cellIs" dxfId="271" priority="3" stopIfTrue="1" operator="equal">
      <formula>"Samstag"</formula>
    </cfRule>
  </conditionalFormatting>
  <conditionalFormatting sqref="B181">
    <cfRule type="cellIs" dxfId="270" priority="4" stopIfTrue="1" operator="equal">
      <formula>"Sonntag"</formula>
    </cfRule>
  </conditionalFormatting>
  <conditionalFormatting sqref="B171:B175">
    <cfRule type="cellIs" dxfId="269" priority="5" stopIfTrue="1" operator="equal">
      <formula>"Samstag"</formula>
    </cfRule>
  </conditionalFormatting>
  <conditionalFormatting sqref="B171:B175">
    <cfRule type="cellIs" dxfId="268" priority="6" stopIfTrue="1" operator="equal">
      <formula>"Sonntag"</formula>
    </cfRule>
  </conditionalFormatting>
  <conditionalFormatting sqref="B176:B180">
    <cfRule type="cellIs" dxfId="267" priority="7" stopIfTrue="1" operator="equal">
      <formula>"Samstag"</formula>
    </cfRule>
  </conditionalFormatting>
  <conditionalFormatting sqref="B176:B180">
    <cfRule type="cellIs" dxfId="266" priority="8" stopIfTrue="1" operator="equal">
      <formula>"Sonntag"</formula>
    </cfRule>
  </conditionalFormatting>
  <conditionalFormatting sqref="B182">
    <cfRule type="cellIs" dxfId="265" priority="9" stopIfTrue="1" operator="equal">
      <formula>"Samstag"</formula>
    </cfRule>
  </conditionalFormatting>
  <conditionalFormatting sqref="B182">
    <cfRule type="cellIs" dxfId="264" priority="10" stopIfTrue="1" operator="equal">
      <formula>"Sonntag"</formula>
    </cfRule>
  </conditionalFormatting>
  <conditionalFormatting sqref="B183">
    <cfRule type="cellIs" dxfId="263" priority="11" stopIfTrue="1" operator="equal">
      <formula>"Samstag"</formula>
    </cfRule>
  </conditionalFormatting>
  <conditionalFormatting sqref="B183">
    <cfRule type="cellIs" dxfId="262" priority="12" stopIfTrue="1" operator="equal">
      <formula>"Sonntag"</formula>
    </cfRule>
  </conditionalFormatting>
  <conditionalFormatting sqref="C193:F193 C195:F195 C197:F197">
    <cfRule type="cellIs" dxfId="261" priority="13" stopIfTrue="1" operator="notEqual">
      <formula>1</formula>
    </cfRule>
  </conditionalFormatting>
  <conditionalFormatting sqref="C193:F193 C195:F195 C197:F197">
    <cfRule type="cellIs" dxfId="260" priority="14" stopIfTrue="1" operator="equal">
      <formula>1</formula>
    </cfRule>
  </conditionalFormatting>
  <conditionalFormatting sqref="C187:F187">
    <cfRule type="cellIs" dxfId="259" priority="15" stopIfTrue="1" operator="notEqual">
      <formula>3</formula>
    </cfRule>
  </conditionalFormatting>
  <conditionalFormatting sqref="C187:F187">
    <cfRule type="cellIs" dxfId="258" priority="16" stopIfTrue="1" operator="equal">
      <formula>3</formula>
    </cfRule>
  </conditionalFormatting>
  <conditionalFormatting sqref="C189:F189">
    <cfRule type="cellIs" dxfId="257" priority="17" stopIfTrue="1" operator="notEqual">
      <formula>2</formula>
    </cfRule>
  </conditionalFormatting>
  <conditionalFormatting sqref="C189:F189">
    <cfRule type="cellIs" dxfId="256" priority="18" stopIfTrue="1" operator="equal">
      <formula>2</formula>
    </cfRule>
  </conditionalFormatting>
  <conditionalFormatting sqref="C191">
    <cfRule type="cellIs" dxfId="255" priority="19" stopIfTrue="1" operator="notEqual">
      <formula>2</formula>
    </cfRule>
  </conditionalFormatting>
  <conditionalFormatting sqref="C191">
    <cfRule type="cellIs" dxfId="254" priority="20" stopIfTrue="1" operator="equal">
      <formula>2</formula>
    </cfRule>
  </conditionalFormatting>
  <conditionalFormatting sqref="D191:F191">
    <cfRule type="cellIs" dxfId="253" priority="21" stopIfTrue="1" operator="notEqual">
      <formula>2</formula>
    </cfRule>
  </conditionalFormatting>
  <conditionalFormatting sqref="D191:F191">
    <cfRule type="cellIs" dxfId="252" priority="22" stopIfTrue="1" operator="equal">
      <formula>2</formula>
    </cfRule>
  </conditionalFormatting>
  <conditionalFormatting sqref="G193 G195 G197">
    <cfRule type="cellIs" dxfId="251" priority="23" stopIfTrue="1" operator="notEqual">
      <formula>1</formula>
    </cfRule>
  </conditionalFormatting>
  <conditionalFormatting sqref="G193 G195 G197">
    <cfRule type="cellIs" dxfId="250" priority="24" stopIfTrue="1" operator="equal">
      <formula>1</formula>
    </cfRule>
  </conditionalFormatting>
  <conditionalFormatting sqref="G187">
    <cfRule type="cellIs" dxfId="249" priority="25" stopIfTrue="1" operator="notEqual">
      <formula>3</formula>
    </cfRule>
  </conditionalFormatting>
  <conditionalFormatting sqref="G187">
    <cfRule type="cellIs" dxfId="248" priority="26" stopIfTrue="1" operator="equal">
      <formula>3</formula>
    </cfRule>
  </conditionalFormatting>
  <conditionalFormatting sqref="G189">
    <cfRule type="cellIs" dxfId="247" priority="27" stopIfTrue="1" operator="notEqual">
      <formula>2</formula>
    </cfRule>
  </conditionalFormatting>
  <conditionalFormatting sqref="G189">
    <cfRule type="cellIs" dxfId="246" priority="28" stopIfTrue="1" operator="equal">
      <formula>2</formula>
    </cfRule>
  </conditionalFormatting>
  <conditionalFormatting sqref="G191">
    <cfRule type="cellIs" dxfId="245" priority="29" stopIfTrue="1" operator="notEqual">
      <formula>2</formula>
    </cfRule>
  </conditionalFormatting>
  <conditionalFormatting sqref="G191">
    <cfRule type="cellIs" dxfId="244" priority="30" stopIfTrue="1" operator="equal">
      <formula>2</formula>
    </cfRule>
  </conditionalFormatting>
  <conditionalFormatting sqref="B3:B9">
    <cfRule type="cellIs" dxfId="243" priority="31" stopIfTrue="1" operator="equal">
      <formula>"Samstag"</formula>
    </cfRule>
  </conditionalFormatting>
  <conditionalFormatting sqref="B3:B9">
    <cfRule type="cellIs" dxfId="242" priority="32" stopIfTrue="1" operator="equal">
      <formula>"Sonntag"</formula>
    </cfRule>
  </conditionalFormatting>
  <printOptions horizontalCentered="1" verticalCentered="1"/>
  <pageMargins left="0" right="0" top="1.023611111111111" bottom="0.78749999999999998" header="0" footer="0"/>
  <pageSetup paperSize="9" scale="96" fitToHeight="0" orientation="portrait"/>
  <headerFooter>
    <oddHeader>&amp;C&amp;F / Stand: &amp;D</oddHeader>
  </headerFooter>
  <rowBreaks count="4" manualBreakCount="4">
    <brk id="138" man="1"/>
    <brk id="107" man="1"/>
    <brk id="77" man="1"/>
    <brk id="46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zoomScale="150" zoomScaleNormal="150" zoomScalePageLayoutView="150" workbookViewId="0">
      <pane ySplit="1" topLeftCell="A27" activePane="bottomLeft" state="frozen"/>
      <selection pane="bottomLeft" activeCell="F33" sqref="F33"/>
    </sheetView>
  </sheetViews>
  <sheetFormatPr baseColWidth="10" defaultColWidth="14.5" defaultRowHeight="15" customHeight="1" x14ac:dyDescent="0"/>
  <cols>
    <col min="1" max="1" width="13.83203125" customWidth="1"/>
    <col min="2" max="2" width="11.83203125" customWidth="1"/>
    <col min="3" max="3" width="13.83203125" customWidth="1"/>
    <col min="4" max="5" width="13.5" customWidth="1"/>
    <col min="6" max="6" width="13.33203125" customWidth="1"/>
    <col min="7" max="8" width="13.5" customWidth="1"/>
    <col min="9" max="9" width="22.1640625" customWidth="1"/>
    <col min="10" max="26" width="10.83203125" customWidth="1"/>
  </cols>
  <sheetData>
    <row r="1" spans="1:26" ht="21.75" customHeight="1">
      <c r="A1" s="4" t="s">
        <v>21</v>
      </c>
      <c r="B1" s="5"/>
      <c r="C1" s="5" t="s">
        <v>77</v>
      </c>
      <c r="D1" s="5" t="s">
        <v>78</v>
      </c>
      <c r="E1" s="5" t="s">
        <v>79</v>
      </c>
      <c r="F1" s="5" t="s">
        <v>80</v>
      </c>
      <c r="G1" s="5" t="s">
        <v>81</v>
      </c>
      <c r="H1" s="5" t="s">
        <v>82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11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11"/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13"/>
      <c r="I5" s="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13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14" t="s">
        <v>28</v>
      </c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13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17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11"/>
      <c r="I10" s="83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11"/>
      <c r="I11" s="8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13"/>
      <c r="I12" s="8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13"/>
      <c r="I13" s="8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13"/>
      <c r="I14" s="1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13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14" t="s">
        <v>31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33</v>
      </c>
      <c r="H19" s="22" t="s">
        <v>33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22" t="s">
        <v>35</v>
      </c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23" t="s">
        <v>36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2" t="s">
        <v>37</v>
      </c>
      <c r="D23" s="22" t="s">
        <v>37</v>
      </c>
      <c r="E23" s="22" t="s">
        <v>37</v>
      </c>
      <c r="F23" s="22" t="s">
        <v>37</v>
      </c>
      <c r="G23" s="22" t="s">
        <v>37</v>
      </c>
      <c r="H23" s="22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4" t="s">
        <v>56</v>
      </c>
      <c r="D26" s="14" t="s">
        <v>56</v>
      </c>
      <c r="E26" s="14" t="s">
        <v>56</v>
      </c>
      <c r="F26" s="14" t="s">
        <v>56</v>
      </c>
      <c r="G26" s="14" t="s">
        <v>56</v>
      </c>
      <c r="H26" s="14" t="s">
        <v>56</v>
      </c>
      <c r="I26" s="2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3"/>
      <c r="E27" s="13"/>
      <c r="F27" s="13"/>
      <c r="G27" s="13"/>
      <c r="H27" s="13"/>
      <c r="I27" s="18"/>
      <c r="J27" s="4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2"/>
      <c r="E28" s="12"/>
      <c r="F28" s="12"/>
      <c r="G28" s="12"/>
      <c r="H28" s="1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13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12"/>
      <c r="H30" s="1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13"/>
      <c r="F33" s="26"/>
      <c r="G33" s="13"/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2"/>
      <c r="D34" s="70" t="s">
        <v>41</v>
      </c>
      <c r="E34" s="13"/>
      <c r="F34" s="13"/>
      <c r="G34" s="14" t="s">
        <v>83</v>
      </c>
      <c r="H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3"/>
      <c r="D35" s="13"/>
      <c r="E35" s="13"/>
      <c r="F35" s="13"/>
      <c r="G35" s="14" t="s">
        <v>83</v>
      </c>
      <c r="H35" s="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32</v>
      </c>
      <c r="E36" s="14" t="s">
        <v>31</v>
      </c>
      <c r="F36" s="14" t="s">
        <v>32</v>
      </c>
      <c r="G36" s="14" t="s">
        <v>83</v>
      </c>
      <c r="H36" s="14" t="s">
        <v>31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12"/>
      <c r="H37" s="1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11"/>
      <c r="I38" s="8" t="s">
        <v>42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69" t="s">
        <v>38</v>
      </c>
      <c r="D40" s="70" t="s">
        <v>38</v>
      </c>
      <c r="E40" s="70" t="s">
        <v>41</v>
      </c>
      <c r="F40" s="27"/>
      <c r="G40" s="69" t="s">
        <v>38</v>
      </c>
      <c r="H40" s="69" t="s">
        <v>38</v>
      </c>
      <c r="I40" s="1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13"/>
      <c r="F41" s="70" t="s">
        <v>41</v>
      </c>
      <c r="G41" s="70" t="s">
        <v>41</v>
      </c>
      <c r="H41" s="13"/>
      <c r="I41" s="1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2"/>
      <c r="D42" s="12"/>
      <c r="E42" s="12"/>
      <c r="F42" s="12"/>
      <c r="G42" s="26"/>
      <c r="H42" s="69" t="s">
        <v>41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69" t="s">
        <v>48</v>
      </c>
      <c r="D43" s="12"/>
      <c r="E43" s="70" t="s">
        <v>38</v>
      </c>
      <c r="F43" s="70" t="s">
        <v>38</v>
      </c>
      <c r="G43" s="12"/>
      <c r="H43" s="1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2"/>
      <c r="D44" s="26"/>
      <c r="E44" s="12"/>
      <c r="F44" s="12"/>
      <c r="G44" s="12"/>
      <c r="H44" s="12"/>
      <c r="I44" s="41" t="s">
        <v>84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11"/>
      <c r="I45" s="1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11"/>
      <c r="I46" s="1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1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1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1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1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1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1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17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17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17"/>
      <c r="I58" s="25" t="s">
        <v>46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1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27"/>
      <c r="H62" s="1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13"/>
      <c r="I63" s="1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69" t="s">
        <v>41</v>
      </c>
      <c r="D64" s="13"/>
      <c r="E64" s="13"/>
      <c r="F64" s="13"/>
      <c r="G64" s="13"/>
      <c r="H64" s="13"/>
      <c r="I64" s="42" t="s">
        <v>85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24" t="s">
        <v>44</v>
      </c>
      <c r="D65" s="24" t="s">
        <v>44</v>
      </c>
      <c r="E65" s="24" t="s">
        <v>44</v>
      </c>
      <c r="F65" s="34" t="s">
        <v>44</v>
      </c>
      <c r="G65" s="24" t="s">
        <v>44</v>
      </c>
      <c r="H65" s="24" t="s">
        <v>44</v>
      </c>
      <c r="I65" s="32" t="s">
        <v>86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11"/>
      <c r="I66" s="1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11"/>
      <c r="I67" s="25" t="s">
        <v>47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13"/>
      <c r="H68" s="13"/>
      <c r="I68" s="25" t="s">
        <v>47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1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24" t="s">
        <v>87</v>
      </c>
      <c r="D70" s="24" t="s">
        <v>87</v>
      </c>
      <c r="E70" s="24" t="s">
        <v>87</v>
      </c>
      <c r="F70" s="24" t="s">
        <v>87</v>
      </c>
      <c r="G70" s="24" t="s">
        <v>87</v>
      </c>
      <c r="H70" s="24" t="s">
        <v>87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14" t="s">
        <v>49</v>
      </c>
      <c r="I71" s="14" t="s">
        <v>50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43" t="s">
        <v>33</v>
      </c>
      <c r="E72" s="22" t="s">
        <v>33</v>
      </c>
      <c r="F72" s="22" t="s">
        <v>33</v>
      </c>
      <c r="G72" s="22" t="s">
        <v>33</v>
      </c>
      <c r="H72" s="22" t="s">
        <v>33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13"/>
      <c r="E75" s="13"/>
      <c r="F75" s="70" t="s">
        <v>48</v>
      </c>
      <c r="G75" s="13"/>
      <c r="H75" s="1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69" t="s">
        <v>43</v>
      </c>
      <c r="D76" s="27"/>
      <c r="E76" s="13"/>
      <c r="F76" s="13"/>
      <c r="G76" s="13"/>
      <c r="H76" s="70" t="s">
        <v>43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70" t="s">
        <v>43</v>
      </c>
      <c r="E77" s="13"/>
      <c r="F77" s="13"/>
      <c r="G77" s="70" t="s">
        <v>43</v>
      </c>
      <c r="H77" s="1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2"/>
      <c r="D78" s="13"/>
      <c r="E78" s="13"/>
      <c r="F78" s="13"/>
      <c r="G78" s="13"/>
      <c r="H78" s="1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4" t="s">
        <v>34</v>
      </c>
      <c r="D79" s="27"/>
      <c r="E79" s="13"/>
      <c r="F79" s="13"/>
      <c r="G79" s="13"/>
      <c r="H79" s="1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11"/>
      <c r="I81" s="25" t="s">
        <v>51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13"/>
      <c r="H82" s="13"/>
      <c r="I82" s="25" t="s">
        <v>51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13"/>
      <c r="H83" s="13"/>
      <c r="I83" s="1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72" t="s">
        <v>88</v>
      </c>
      <c r="E84" s="14" t="s">
        <v>31</v>
      </c>
      <c r="F84" s="14" t="s">
        <v>32</v>
      </c>
      <c r="G84" s="72" t="s">
        <v>88</v>
      </c>
      <c r="H84" s="14" t="s">
        <v>31</v>
      </c>
      <c r="I84" s="1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13"/>
      <c r="H85" s="13"/>
      <c r="I85" s="1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17"/>
      <c r="I86" s="1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1"/>
      <c r="H87" s="11"/>
      <c r="I87" s="25" t="s">
        <v>51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11"/>
      <c r="I88" s="25" t="s">
        <v>51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1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69" t="s">
        <v>38</v>
      </c>
      <c r="H90" s="13"/>
      <c r="I90" s="1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69" t="s">
        <v>38</v>
      </c>
      <c r="E91" s="12"/>
      <c r="F91" s="12"/>
      <c r="G91" s="26"/>
      <c r="H91" s="12"/>
      <c r="I91" s="1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69" t="s">
        <v>38</v>
      </c>
      <c r="F92" s="69" t="s">
        <v>38</v>
      </c>
      <c r="G92" s="13"/>
      <c r="H92" s="69" t="s">
        <v>38</v>
      </c>
      <c r="I92" s="1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69" t="s">
        <v>38</v>
      </c>
      <c r="D93" s="31"/>
      <c r="E93" s="13"/>
      <c r="F93" s="13"/>
      <c r="G93" s="13"/>
      <c r="H93" s="70" t="s">
        <v>48</v>
      </c>
      <c r="I93" s="1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11"/>
      <c r="I94" s="1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11"/>
      <c r="I95" s="1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72" t="s">
        <v>88</v>
      </c>
      <c r="D96" s="14" t="s">
        <v>32</v>
      </c>
      <c r="E96" s="14" t="s">
        <v>31</v>
      </c>
      <c r="F96" s="14" t="s">
        <v>32</v>
      </c>
      <c r="G96" s="14" t="s">
        <v>31</v>
      </c>
      <c r="H96" s="14" t="s">
        <v>31</v>
      </c>
      <c r="I96" s="1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3"/>
      <c r="H97" s="13"/>
      <c r="I97" s="1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3"/>
      <c r="H98" s="13"/>
      <c r="I98" s="1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17"/>
      <c r="I99" s="1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1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70" t="s">
        <v>48</v>
      </c>
      <c r="F103" s="13"/>
      <c r="G103" s="13"/>
      <c r="H103" s="13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13"/>
      <c r="F104" s="13"/>
      <c r="G104" s="13"/>
      <c r="H104" s="13"/>
      <c r="I104" s="8"/>
      <c r="J104" s="8"/>
      <c r="K104" s="8"/>
      <c r="L104" s="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3"/>
      <c r="G105" s="13"/>
      <c r="H105" s="70" t="s">
        <v>88</v>
      </c>
      <c r="I105" s="6"/>
      <c r="J105" s="8"/>
      <c r="K105" s="8"/>
      <c r="L105" s="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56</v>
      </c>
      <c r="D106" s="33" t="s">
        <v>56</v>
      </c>
      <c r="E106" s="73" t="s">
        <v>88</v>
      </c>
      <c r="F106" s="73" t="s">
        <v>88</v>
      </c>
      <c r="G106" s="33" t="s">
        <v>56</v>
      </c>
      <c r="H106" s="33" t="s">
        <v>56</v>
      </c>
      <c r="I106" s="41"/>
      <c r="J106" s="8"/>
      <c r="K106" s="8"/>
      <c r="L106" s="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13"/>
      <c r="E107" s="13"/>
      <c r="F107" s="13"/>
      <c r="G107" s="13"/>
      <c r="H107" s="13"/>
      <c r="I107" s="6"/>
      <c r="J107" s="8"/>
      <c r="K107" s="8"/>
      <c r="L107" s="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11"/>
      <c r="I108" s="6"/>
      <c r="J108" s="8"/>
      <c r="K108" s="8"/>
      <c r="L108" s="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13"/>
      <c r="E110" s="13"/>
      <c r="F110" s="13"/>
      <c r="G110" s="13"/>
      <c r="H110" s="13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13"/>
      <c r="H111" s="13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2"/>
      <c r="E112" s="69" t="s">
        <v>44</v>
      </c>
      <c r="F112" s="12"/>
      <c r="G112" s="12"/>
      <c r="H112" s="12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14" t="s">
        <v>57</v>
      </c>
      <c r="H113" s="14" t="s">
        <v>57</v>
      </c>
      <c r="I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12"/>
      <c r="E114" s="12"/>
      <c r="F114" s="69" t="s">
        <v>44</v>
      </c>
      <c r="G114" s="69" t="s">
        <v>44</v>
      </c>
      <c r="H114" s="12"/>
      <c r="I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11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74" t="s">
        <v>44</v>
      </c>
      <c r="D117" s="74" t="s">
        <v>44</v>
      </c>
      <c r="E117" s="22" t="s">
        <v>33</v>
      </c>
      <c r="F117" s="22" t="s">
        <v>33</v>
      </c>
      <c r="G117" s="22" t="s">
        <v>33</v>
      </c>
      <c r="H117" s="74" t="s">
        <v>44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13"/>
      <c r="H118" s="13"/>
      <c r="I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24" t="s">
        <v>87</v>
      </c>
      <c r="D119" s="24" t="s">
        <v>87</v>
      </c>
      <c r="E119" s="24" t="s">
        <v>87</v>
      </c>
      <c r="F119" s="24" t="s">
        <v>87</v>
      </c>
      <c r="G119" s="24" t="s">
        <v>87</v>
      </c>
      <c r="H119" s="24" t="s">
        <v>87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12"/>
      <c r="D120" s="70" t="s">
        <v>48</v>
      </c>
      <c r="E120" s="70" t="s">
        <v>43</v>
      </c>
      <c r="F120" s="70" t="s">
        <v>43</v>
      </c>
      <c r="G120" s="70" t="s">
        <v>48</v>
      </c>
      <c r="H120" s="1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13"/>
      <c r="F121" s="13"/>
      <c r="G121" s="27"/>
      <c r="H121" s="13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17"/>
      <c r="I124" s="2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1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1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1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1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11"/>
      <c r="I129" s="1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11"/>
      <c r="I130" s="1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69" t="s">
        <v>38</v>
      </c>
      <c r="D131" s="70" t="s">
        <v>38</v>
      </c>
      <c r="E131" s="13"/>
      <c r="F131" s="69" t="s">
        <v>38</v>
      </c>
      <c r="G131" s="69" t="s">
        <v>38</v>
      </c>
      <c r="H131" s="69" t="s">
        <v>38</v>
      </c>
      <c r="I131" s="25" t="s">
        <v>61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70" t="s">
        <v>38</v>
      </c>
      <c r="F132" s="13"/>
      <c r="G132" s="13"/>
      <c r="H132" s="13"/>
      <c r="I132" s="25" t="s">
        <v>61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24" t="s">
        <v>41</v>
      </c>
      <c r="D133" s="24" t="s">
        <v>41</v>
      </c>
      <c r="E133" s="24" t="s">
        <v>41</v>
      </c>
      <c r="F133" s="24" t="s">
        <v>41</v>
      </c>
      <c r="G133" s="34" t="s">
        <v>41</v>
      </c>
      <c r="H133" s="24" t="s">
        <v>41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12"/>
      <c r="H134" s="12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12"/>
      <c r="H135" s="12"/>
      <c r="I135" s="25" t="s">
        <v>63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11"/>
      <c r="I136" s="25" t="s">
        <v>63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1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89</v>
      </c>
      <c r="D139" s="14" t="s">
        <v>89</v>
      </c>
      <c r="E139" s="14" t="s">
        <v>89</v>
      </c>
      <c r="F139" s="14" t="s">
        <v>89</v>
      </c>
      <c r="G139" s="14" t="s">
        <v>89</v>
      </c>
      <c r="H139" s="14" t="s">
        <v>89</v>
      </c>
      <c r="I139" s="14" t="s">
        <v>66</v>
      </c>
      <c r="J139" s="14" t="s">
        <v>32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14" t="s">
        <v>57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13"/>
      <c r="H141" s="1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13"/>
      <c r="H142" s="1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11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13"/>
      <c r="H145" s="13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13"/>
      <c r="H146" s="13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14" t="s">
        <v>67</v>
      </c>
      <c r="H147" s="14" t="s">
        <v>67</v>
      </c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86" t="s">
        <v>71</v>
      </c>
      <c r="D148" s="87"/>
      <c r="E148" s="87"/>
      <c r="F148" s="87"/>
      <c r="G148" s="87"/>
      <c r="H148" s="89"/>
      <c r="I148" s="25" t="s">
        <v>68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1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13"/>
      <c r="H152" s="1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1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1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86" t="s">
        <v>73</v>
      </c>
      <c r="D155" s="87"/>
      <c r="E155" s="87"/>
      <c r="F155" s="87"/>
      <c r="G155" s="87"/>
      <c r="H155" s="88"/>
      <c r="I155" s="14" t="s">
        <v>69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1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1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13"/>
      <c r="I163" s="1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11"/>
      <c r="I165" s="1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12"/>
      <c r="D166" s="13"/>
      <c r="E166" s="13"/>
      <c r="F166" s="13"/>
      <c r="G166" s="13"/>
      <c r="H166" s="1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13"/>
      <c r="I167" s="25" t="s">
        <v>72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1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1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1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12"/>
      <c r="D173" s="13"/>
      <c r="E173" s="13"/>
      <c r="F173" s="13"/>
      <c r="G173" s="13"/>
      <c r="H173" s="1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1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13"/>
      <c r="H175" s="1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13"/>
      <c r="H176" s="1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13"/>
      <c r="H177" s="1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11"/>
      <c r="I179" s="6"/>
      <c r="J179" s="38"/>
      <c r="K179" s="38"/>
      <c r="L179" s="38"/>
      <c r="M179" s="38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13"/>
      <c r="I180" s="6"/>
      <c r="J180" s="38"/>
      <c r="K180" s="38"/>
      <c r="L180" s="38"/>
      <c r="M180" s="3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13"/>
      <c r="I181" s="6"/>
      <c r="J181" s="38"/>
      <c r="K181" s="38"/>
      <c r="L181" s="38"/>
      <c r="M181" s="3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13"/>
      <c r="I182" s="6"/>
      <c r="J182" s="38"/>
      <c r="K182" s="38"/>
      <c r="L182" s="38"/>
      <c r="M182" s="3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17"/>
      <c r="I183" s="32" t="s">
        <v>75</v>
      </c>
      <c r="J183" s="38"/>
      <c r="K183" s="38"/>
      <c r="L183" s="38"/>
      <c r="M183" s="3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38"/>
      <c r="D184" s="38"/>
      <c r="E184" s="38"/>
      <c r="F184" s="38"/>
      <c r="G184" s="38"/>
      <c r="H184" s="38"/>
      <c r="I184" s="6"/>
      <c r="J184" s="38"/>
      <c r="K184" s="38"/>
      <c r="L184" s="38"/>
      <c r="M184" s="3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38"/>
      <c r="D185" s="38"/>
      <c r="E185" s="38"/>
      <c r="F185" s="38"/>
      <c r="G185" s="38"/>
      <c r="H185" s="38"/>
      <c r="I185" s="6"/>
      <c r="J185" s="38"/>
      <c r="K185" s="38"/>
      <c r="L185" s="38"/>
      <c r="M185" s="3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37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14" t="s">
        <v>76</v>
      </c>
      <c r="H186" s="14" t="s">
        <v>76</v>
      </c>
      <c r="I186" s="8"/>
      <c r="J186" s="38"/>
      <c r="K186" s="38"/>
      <c r="L186" s="38"/>
      <c r="M186" s="3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38" t="s">
        <v>38</v>
      </c>
      <c r="H187" s="38" t="s">
        <v>38</v>
      </c>
      <c r="I187" s="8"/>
      <c r="J187" s="38"/>
      <c r="K187" s="38"/>
      <c r="L187" s="38"/>
      <c r="M187" s="3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>
        <f t="shared" ref="C188:H188" si="3">COUNTIF(C$19:C$175,"Deutsch")</f>
        <v>3</v>
      </c>
      <c r="D188" s="38">
        <f t="shared" si="3"/>
        <v>3</v>
      </c>
      <c r="E188" s="38">
        <f t="shared" si="3"/>
        <v>3</v>
      </c>
      <c r="F188" s="38">
        <f t="shared" si="3"/>
        <v>3</v>
      </c>
      <c r="G188" s="38">
        <f t="shared" si="3"/>
        <v>3</v>
      </c>
      <c r="H188" s="38">
        <f t="shared" si="3"/>
        <v>3</v>
      </c>
      <c r="I188" s="8"/>
      <c r="J188" s="38"/>
      <c r="K188" s="38"/>
      <c r="L188" s="38"/>
      <c r="M188" s="3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38" t="s">
        <v>41</v>
      </c>
      <c r="H189" s="38" t="s">
        <v>41</v>
      </c>
      <c r="I189" s="8"/>
      <c r="J189" s="38"/>
      <c r="K189" s="38"/>
      <c r="L189" s="38"/>
      <c r="M189" s="3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6"/>
      <c r="B190" s="5"/>
      <c r="C190" s="38">
        <f t="shared" ref="C190:H190" si="4">COUNTIF(C$19:C$175,"Mathe")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38">
        <f t="shared" si="4"/>
        <v>2</v>
      </c>
      <c r="H190" s="38">
        <f t="shared" si="4"/>
        <v>2</v>
      </c>
      <c r="I190" s="8"/>
      <c r="J190" s="38"/>
      <c r="K190" s="38"/>
      <c r="L190" s="38"/>
      <c r="M190" s="3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38" t="s">
        <v>44</v>
      </c>
      <c r="H191" s="38" t="s">
        <v>44</v>
      </c>
      <c r="I191" s="8"/>
      <c r="J191" s="38"/>
      <c r="K191" s="38"/>
      <c r="L191" s="38"/>
      <c r="M191" s="3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6"/>
      <c r="B192" s="5"/>
      <c r="C192" s="38">
        <f t="shared" ref="C192:H192" si="5">COUNTIF(C$19:C$175,"Englisch")</f>
        <v>2</v>
      </c>
      <c r="D192" s="38">
        <f t="shared" si="5"/>
        <v>2</v>
      </c>
      <c r="E192" s="38">
        <f t="shared" si="5"/>
        <v>2</v>
      </c>
      <c r="F192" s="38">
        <f t="shared" si="5"/>
        <v>2</v>
      </c>
      <c r="G192" s="38">
        <f t="shared" si="5"/>
        <v>2</v>
      </c>
      <c r="H192" s="38">
        <f t="shared" si="5"/>
        <v>2</v>
      </c>
      <c r="I192" s="8"/>
      <c r="J192" s="38"/>
      <c r="K192" s="38"/>
      <c r="L192" s="38"/>
      <c r="M192" s="3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6"/>
      <c r="B193" s="5"/>
      <c r="C193" s="38" t="s">
        <v>90</v>
      </c>
      <c r="D193" s="38" t="s">
        <v>90</v>
      </c>
      <c r="E193" s="38" t="s">
        <v>90</v>
      </c>
      <c r="F193" s="38" t="s">
        <v>90</v>
      </c>
      <c r="G193" s="38" t="s">
        <v>90</v>
      </c>
      <c r="H193" s="38" t="s">
        <v>90</v>
      </c>
      <c r="I193" s="8"/>
      <c r="J193" s="38"/>
      <c r="K193" s="38"/>
      <c r="L193" s="38"/>
      <c r="M193" s="3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6"/>
      <c r="B194" s="5"/>
      <c r="C194" s="38">
        <f t="shared" ref="C194:H194" si="6">COUNTIF(C$4:C$154,"2.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38">
        <f t="shared" si="6"/>
        <v>2</v>
      </c>
      <c r="H194" s="38">
        <f t="shared" si="6"/>
        <v>2</v>
      </c>
      <c r="I194" s="8"/>
      <c r="J194" s="38"/>
      <c r="K194" s="38"/>
      <c r="L194" s="38"/>
      <c r="M194" s="3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6"/>
      <c r="B195" s="5"/>
      <c r="C195" s="38" t="s">
        <v>91</v>
      </c>
      <c r="D195" s="38" t="s">
        <v>91</v>
      </c>
      <c r="E195" s="38" t="s">
        <v>91</v>
      </c>
      <c r="F195" s="38" t="s">
        <v>91</v>
      </c>
      <c r="G195" s="38" t="s">
        <v>91</v>
      </c>
      <c r="H195" s="38" t="s">
        <v>91</v>
      </c>
      <c r="I195" s="8"/>
      <c r="J195" s="38"/>
      <c r="K195" s="38"/>
      <c r="L195" s="38"/>
      <c r="M195" s="3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6"/>
      <c r="B196" s="5"/>
      <c r="C196" s="38">
        <f t="shared" ref="C196:H196" si="7">COUNTIF(C$4:C$154,"2.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38">
        <f t="shared" si="7"/>
        <v>2</v>
      </c>
      <c r="H196" s="38">
        <f t="shared" si="7"/>
        <v>2</v>
      </c>
      <c r="I196" s="8"/>
      <c r="J196" s="38"/>
      <c r="K196" s="38"/>
      <c r="L196" s="38"/>
      <c r="M196" s="3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6"/>
      <c r="B197" s="5"/>
      <c r="C197" s="38" t="s">
        <v>92</v>
      </c>
      <c r="D197" s="38" t="s">
        <v>92</v>
      </c>
      <c r="E197" s="38" t="s">
        <v>92</v>
      </c>
      <c r="F197" s="38" t="s">
        <v>92</v>
      </c>
      <c r="G197" s="38" t="s">
        <v>92</v>
      </c>
      <c r="H197" s="38" t="s">
        <v>92</v>
      </c>
      <c r="I197" s="8"/>
      <c r="J197" s="38"/>
      <c r="K197" s="38"/>
      <c r="L197" s="38"/>
      <c r="M197" s="3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36"/>
      <c r="B198" s="5"/>
      <c r="C198" s="38">
        <f t="shared" ref="C198:H198" si="8">COUNTIF(C$4:C$154,"2.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38">
        <f t="shared" si="8"/>
        <v>2</v>
      </c>
      <c r="H198" s="38">
        <f t="shared" si="8"/>
        <v>2</v>
      </c>
      <c r="I198" s="6"/>
      <c r="J198" s="38"/>
      <c r="K198" s="38"/>
      <c r="L198" s="38"/>
      <c r="M198" s="3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36"/>
      <c r="B199" s="5"/>
      <c r="C199" s="38" t="s">
        <v>93</v>
      </c>
      <c r="D199" s="38" t="s">
        <v>93</v>
      </c>
      <c r="E199" s="38" t="s">
        <v>93</v>
      </c>
      <c r="F199" s="38" t="s">
        <v>93</v>
      </c>
      <c r="G199" s="38" t="s">
        <v>93</v>
      </c>
      <c r="H199" s="38" t="s">
        <v>93</v>
      </c>
      <c r="I199" s="6"/>
      <c r="J199" s="38"/>
      <c r="K199" s="38"/>
      <c r="L199" s="38"/>
      <c r="M199" s="3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.75" customHeight="1">
      <c r="A200" s="36"/>
      <c r="B200" s="5"/>
      <c r="C200" s="38">
        <f t="shared" ref="C200:H200" si="9">COUNTIF(C$24:C$174,"2.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38">
        <f t="shared" si="9"/>
        <v>2</v>
      </c>
      <c r="H200" s="38">
        <f t="shared" si="9"/>
        <v>2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48</v>
      </c>
      <c r="D201" s="39" t="s">
        <v>48</v>
      </c>
      <c r="E201" s="39" t="s">
        <v>48</v>
      </c>
      <c r="F201" s="39" t="s">
        <v>48</v>
      </c>
      <c r="G201" s="39" t="s">
        <v>48</v>
      </c>
      <c r="H201" s="39" t="s">
        <v>48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H202" si="10">COUNTIF(C$24:C$174,"Religion")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38">
        <f t="shared" si="10"/>
        <v>1</v>
      </c>
      <c r="H202" s="38">
        <f t="shared" si="10"/>
        <v>1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43</v>
      </c>
      <c r="D203" s="39" t="s">
        <v>43</v>
      </c>
      <c r="E203" s="39" t="s">
        <v>43</v>
      </c>
      <c r="F203" s="39" t="s">
        <v>43</v>
      </c>
      <c r="G203" s="39" t="s">
        <v>43</v>
      </c>
      <c r="H203" s="39" t="s">
        <v>43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H204" si="11">COUNTIF(C$24:C$174,"Nawi")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38">
        <f t="shared" si="11"/>
        <v>1</v>
      </c>
      <c r="H204" s="38">
        <f t="shared" si="11"/>
        <v>1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88</v>
      </c>
      <c r="D205" s="39" t="s">
        <v>88</v>
      </c>
      <c r="E205" s="39" t="s">
        <v>88</v>
      </c>
      <c r="F205" s="39" t="s">
        <v>88</v>
      </c>
      <c r="G205" s="39" t="s">
        <v>88</v>
      </c>
      <c r="H205" s="39" t="s">
        <v>88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H206" si="12">COUNTIF(C$24:C$174,"Geschichte")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38">
        <f t="shared" si="12"/>
        <v>1</v>
      </c>
      <c r="H206" s="38">
        <f t="shared" si="12"/>
        <v>1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I10:I13"/>
    <mergeCell ref="C148:H148"/>
    <mergeCell ref="C155:H155"/>
  </mergeCells>
  <phoneticPr fontId="13" type="noConversion"/>
  <conditionalFormatting sqref="C194">
    <cfRule type="cellIs" dxfId="241" priority="1" stopIfTrue="1" operator="notEqual">
      <formula>2</formula>
    </cfRule>
  </conditionalFormatting>
  <conditionalFormatting sqref="C194">
    <cfRule type="cellIs" dxfId="240" priority="2" stopIfTrue="1" operator="equal">
      <formula>2</formula>
    </cfRule>
  </conditionalFormatting>
  <conditionalFormatting sqref="F200">
    <cfRule type="cellIs" dxfId="239" priority="3" stopIfTrue="1" operator="notEqual">
      <formula>2</formula>
    </cfRule>
  </conditionalFormatting>
  <conditionalFormatting sqref="F200">
    <cfRule type="cellIs" dxfId="238" priority="4" stopIfTrue="1" operator="equal">
      <formula>2</formula>
    </cfRule>
  </conditionalFormatting>
  <conditionalFormatting sqref="C198:F198">
    <cfRule type="cellIs" dxfId="237" priority="5" stopIfTrue="1" operator="notEqual">
      <formula>2</formula>
    </cfRule>
  </conditionalFormatting>
  <conditionalFormatting sqref="C198:F198">
    <cfRule type="cellIs" dxfId="236" priority="6" stopIfTrue="1" operator="equal">
      <formula>2</formula>
    </cfRule>
  </conditionalFormatting>
  <conditionalFormatting sqref="G192">
    <cfRule type="cellIs" dxfId="235" priority="7" stopIfTrue="1" operator="notEqual">
      <formula>2</formula>
    </cfRule>
  </conditionalFormatting>
  <conditionalFormatting sqref="G192">
    <cfRule type="cellIs" dxfId="234" priority="8" stopIfTrue="1" operator="equal">
      <formula>2</formula>
    </cfRule>
  </conditionalFormatting>
  <conditionalFormatting sqref="D194">
    <cfRule type="cellIs" dxfId="233" priority="9" stopIfTrue="1" operator="notEqual">
      <formula>2</formula>
    </cfRule>
  </conditionalFormatting>
  <conditionalFormatting sqref="D194">
    <cfRule type="cellIs" dxfId="232" priority="10" stopIfTrue="1" operator="equal">
      <formula>2</formula>
    </cfRule>
  </conditionalFormatting>
  <conditionalFormatting sqref="B10:B170">
    <cfRule type="cellIs" dxfId="231" priority="11" stopIfTrue="1" operator="equal">
      <formula>"Samstag"</formula>
    </cfRule>
  </conditionalFormatting>
  <conditionalFormatting sqref="B10:B170">
    <cfRule type="cellIs" dxfId="230" priority="12" stopIfTrue="1" operator="equal">
      <formula>"Sonntag"</formula>
    </cfRule>
  </conditionalFormatting>
  <conditionalFormatting sqref="B181">
    <cfRule type="cellIs" dxfId="229" priority="13" stopIfTrue="1" operator="equal">
      <formula>"Samstag"</formula>
    </cfRule>
  </conditionalFormatting>
  <conditionalFormatting sqref="B181">
    <cfRule type="cellIs" dxfId="228" priority="14" stopIfTrue="1" operator="equal">
      <formula>"Sonntag"</formula>
    </cfRule>
  </conditionalFormatting>
  <conditionalFormatting sqref="B171:B175">
    <cfRule type="cellIs" dxfId="227" priority="15" stopIfTrue="1" operator="equal">
      <formula>"Samstag"</formula>
    </cfRule>
  </conditionalFormatting>
  <conditionalFormatting sqref="B171:B175">
    <cfRule type="cellIs" dxfId="226" priority="16" stopIfTrue="1" operator="equal">
      <formula>"Sonntag"</formula>
    </cfRule>
  </conditionalFormatting>
  <conditionalFormatting sqref="B176:B180">
    <cfRule type="cellIs" dxfId="225" priority="17" stopIfTrue="1" operator="equal">
      <formula>"Samstag"</formula>
    </cfRule>
  </conditionalFormatting>
  <conditionalFormatting sqref="B176:B180">
    <cfRule type="cellIs" dxfId="224" priority="18" stopIfTrue="1" operator="equal">
      <formula>"Sonntag"</formula>
    </cfRule>
  </conditionalFormatting>
  <conditionalFormatting sqref="B182">
    <cfRule type="cellIs" dxfId="223" priority="19" stopIfTrue="1" operator="equal">
      <formula>"Samstag"</formula>
    </cfRule>
  </conditionalFormatting>
  <conditionalFormatting sqref="B182">
    <cfRule type="cellIs" dxfId="222" priority="20" stopIfTrue="1" operator="equal">
      <formula>"Sonntag"</formula>
    </cfRule>
  </conditionalFormatting>
  <conditionalFormatting sqref="B183">
    <cfRule type="cellIs" dxfId="221" priority="21" stopIfTrue="1" operator="equal">
      <formula>"Samstag"</formula>
    </cfRule>
  </conditionalFormatting>
  <conditionalFormatting sqref="B183">
    <cfRule type="cellIs" dxfId="220" priority="22" stopIfTrue="1" operator="equal">
      <formula>"Sonntag"</formula>
    </cfRule>
  </conditionalFormatting>
  <conditionalFormatting sqref="B3:B9">
    <cfRule type="cellIs" dxfId="219" priority="23" stopIfTrue="1" operator="equal">
      <formula>"Samstag"</formula>
    </cfRule>
  </conditionalFormatting>
  <conditionalFormatting sqref="B3:B9">
    <cfRule type="cellIs" dxfId="218" priority="24" stopIfTrue="1" operator="equal">
      <formula>"Sonntag"</formula>
    </cfRule>
  </conditionalFormatting>
  <conditionalFormatting sqref="C200:E200">
    <cfRule type="cellIs" dxfId="217" priority="25" stopIfTrue="1" operator="notEqual">
      <formula>2</formula>
    </cfRule>
  </conditionalFormatting>
  <conditionalFormatting sqref="C200:E200">
    <cfRule type="cellIs" dxfId="216" priority="26" stopIfTrue="1" operator="equal">
      <formula>2</formula>
    </cfRule>
  </conditionalFormatting>
  <conditionalFormatting sqref="C202:E202 C204:E204">
    <cfRule type="cellIs" dxfId="215" priority="27" stopIfTrue="1" operator="notEqual">
      <formula>1</formula>
    </cfRule>
  </conditionalFormatting>
  <conditionalFormatting sqref="C202:E202 C204:E204">
    <cfRule type="cellIs" dxfId="214" priority="28" stopIfTrue="1" operator="equal">
      <formula>1</formula>
    </cfRule>
  </conditionalFormatting>
  <conditionalFormatting sqref="C206:E206">
    <cfRule type="cellIs" dxfId="213" priority="29" stopIfTrue="1" operator="notEqual">
      <formula>1</formula>
    </cfRule>
  </conditionalFormatting>
  <conditionalFormatting sqref="C206:E206">
    <cfRule type="cellIs" dxfId="212" priority="30" stopIfTrue="1" operator="equal">
      <formula>1</formula>
    </cfRule>
  </conditionalFormatting>
  <conditionalFormatting sqref="F202 F204">
    <cfRule type="cellIs" dxfId="211" priority="31" stopIfTrue="1" operator="notEqual">
      <formula>1</formula>
    </cfRule>
  </conditionalFormatting>
  <conditionalFormatting sqref="F202 F204">
    <cfRule type="cellIs" dxfId="210" priority="32" stopIfTrue="1" operator="equal">
      <formula>1</formula>
    </cfRule>
  </conditionalFormatting>
  <conditionalFormatting sqref="F206">
    <cfRule type="cellIs" dxfId="209" priority="33" stopIfTrue="1" operator="notEqual">
      <formula>1</formula>
    </cfRule>
  </conditionalFormatting>
  <conditionalFormatting sqref="F206">
    <cfRule type="cellIs" dxfId="208" priority="34" stopIfTrue="1" operator="equal">
      <formula>1</formula>
    </cfRule>
  </conditionalFormatting>
  <conditionalFormatting sqref="E194">
    <cfRule type="cellIs" dxfId="207" priority="35" stopIfTrue="1" operator="notEqual">
      <formula>2</formula>
    </cfRule>
  </conditionalFormatting>
  <conditionalFormatting sqref="E194">
    <cfRule type="cellIs" dxfId="206" priority="36" stopIfTrue="1" operator="equal">
      <formula>2</formula>
    </cfRule>
  </conditionalFormatting>
  <conditionalFormatting sqref="F194">
    <cfRule type="cellIs" dxfId="205" priority="37" stopIfTrue="1" operator="notEqual">
      <formula>2</formula>
    </cfRule>
  </conditionalFormatting>
  <conditionalFormatting sqref="F194">
    <cfRule type="cellIs" dxfId="204" priority="38" stopIfTrue="1" operator="equal">
      <formula>2</formula>
    </cfRule>
  </conditionalFormatting>
  <conditionalFormatting sqref="C196:F196">
    <cfRule type="cellIs" dxfId="203" priority="39" stopIfTrue="1" operator="notEqual">
      <formula>2</formula>
    </cfRule>
  </conditionalFormatting>
  <conditionalFormatting sqref="C196:F196">
    <cfRule type="cellIs" dxfId="202" priority="40" stopIfTrue="1" operator="equal">
      <formula>2</formula>
    </cfRule>
  </conditionalFormatting>
  <conditionalFormatting sqref="F190">
    <cfRule type="cellIs" dxfId="201" priority="41" stopIfTrue="1" operator="notEqual">
      <formula>2</formula>
    </cfRule>
  </conditionalFormatting>
  <conditionalFormatting sqref="F190">
    <cfRule type="cellIs" dxfId="200" priority="42" stopIfTrue="1" operator="equal">
      <formula>2</formula>
    </cfRule>
  </conditionalFormatting>
  <conditionalFormatting sqref="C192">
    <cfRule type="cellIs" dxfId="199" priority="43" stopIfTrue="1" operator="notEqual">
      <formula>2</formula>
    </cfRule>
  </conditionalFormatting>
  <conditionalFormatting sqref="C192">
    <cfRule type="cellIs" dxfId="198" priority="44" stopIfTrue="1" operator="equal">
      <formula>2</formula>
    </cfRule>
  </conditionalFormatting>
  <conditionalFormatting sqref="D192">
    <cfRule type="cellIs" dxfId="197" priority="45" stopIfTrue="1" operator="notEqual">
      <formula>2</formula>
    </cfRule>
  </conditionalFormatting>
  <conditionalFormatting sqref="D192">
    <cfRule type="cellIs" dxfId="196" priority="46" stopIfTrue="1" operator="equal">
      <formula>2</formula>
    </cfRule>
  </conditionalFormatting>
  <conditionalFormatting sqref="E192">
    <cfRule type="cellIs" dxfId="195" priority="47" stopIfTrue="1" operator="notEqual">
      <formula>2</formula>
    </cfRule>
  </conditionalFormatting>
  <conditionalFormatting sqref="E192">
    <cfRule type="cellIs" dxfId="194" priority="48" stopIfTrue="1" operator="equal">
      <formula>2</formula>
    </cfRule>
  </conditionalFormatting>
  <conditionalFormatting sqref="F192">
    <cfRule type="cellIs" dxfId="193" priority="49" stopIfTrue="1" operator="notEqual">
      <formula>2</formula>
    </cfRule>
  </conditionalFormatting>
  <conditionalFormatting sqref="F192">
    <cfRule type="cellIs" dxfId="192" priority="50" stopIfTrue="1" operator="equal">
      <formula>2</formula>
    </cfRule>
  </conditionalFormatting>
  <conditionalFormatting sqref="C188:F188">
    <cfRule type="cellIs" dxfId="191" priority="51" stopIfTrue="1" operator="notEqual">
      <formula>3</formula>
    </cfRule>
  </conditionalFormatting>
  <conditionalFormatting sqref="C188:F188">
    <cfRule type="cellIs" dxfId="190" priority="52" stopIfTrue="1" operator="equal">
      <formula>3</formula>
    </cfRule>
  </conditionalFormatting>
  <conditionalFormatting sqref="C190">
    <cfRule type="cellIs" dxfId="189" priority="53" stopIfTrue="1" operator="notEqual">
      <formula>2</formula>
    </cfRule>
  </conditionalFormatting>
  <conditionalFormatting sqref="C190">
    <cfRule type="cellIs" dxfId="188" priority="54" stopIfTrue="1" operator="equal">
      <formula>2</formula>
    </cfRule>
  </conditionalFormatting>
  <conditionalFormatting sqref="D190">
    <cfRule type="cellIs" dxfId="187" priority="55" stopIfTrue="1" operator="notEqual">
      <formula>2</formula>
    </cfRule>
  </conditionalFormatting>
  <conditionalFormatting sqref="D190">
    <cfRule type="cellIs" dxfId="186" priority="56" stopIfTrue="1" operator="equal">
      <formula>2</formula>
    </cfRule>
  </conditionalFormatting>
  <conditionalFormatting sqref="E190">
    <cfRule type="cellIs" dxfId="185" priority="57" stopIfTrue="1" operator="notEqual">
      <formula>2</formula>
    </cfRule>
  </conditionalFormatting>
  <conditionalFormatting sqref="E190">
    <cfRule type="cellIs" dxfId="184" priority="58" stopIfTrue="1" operator="equal">
      <formula>2</formula>
    </cfRule>
  </conditionalFormatting>
  <conditionalFormatting sqref="G200">
    <cfRule type="cellIs" dxfId="183" priority="59" stopIfTrue="1" operator="notEqual">
      <formula>2</formula>
    </cfRule>
  </conditionalFormatting>
  <conditionalFormatting sqref="G200">
    <cfRule type="cellIs" dxfId="182" priority="60" stopIfTrue="1" operator="equal">
      <formula>2</formula>
    </cfRule>
  </conditionalFormatting>
  <conditionalFormatting sqref="G202 G204">
    <cfRule type="cellIs" dxfId="181" priority="61" stopIfTrue="1" operator="notEqual">
      <formula>1</formula>
    </cfRule>
  </conditionalFormatting>
  <conditionalFormatting sqref="G202 G204">
    <cfRule type="cellIs" dxfId="180" priority="62" stopIfTrue="1" operator="equal">
      <formula>1</formula>
    </cfRule>
  </conditionalFormatting>
  <conditionalFormatting sqref="G206">
    <cfRule type="cellIs" dxfId="179" priority="63" stopIfTrue="1" operator="notEqual">
      <formula>1</formula>
    </cfRule>
  </conditionalFormatting>
  <conditionalFormatting sqref="G206">
    <cfRule type="cellIs" dxfId="178" priority="64" stopIfTrue="1" operator="equal">
      <formula>1</formula>
    </cfRule>
  </conditionalFormatting>
  <conditionalFormatting sqref="G194">
    <cfRule type="cellIs" dxfId="177" priority="65" stopIfTrue="1" operator="notEqual">
      <formula>2</formula>
    </cfRule>
  </conditionalFormatting>
  <conditionalFormatting sqref="G194">
    <cfRule type="cellIs" dxfId="176" priority="66" stopIfTrue="1" operator="equal">
      <formula>2</formula>
    </cfRule>
  </conditionalFormatting>
  <conditionalFormatting sqref="G196">
    <cfRule type="cellIs" dxfId="175" priority="67" stopIfTrue="1" operator="notEqual">
      <formula>2</formula>
    </cfRule>
  </conditionalFormatting>
  <conditionalFormatting sqref="G196">
    <cfRule type="cellIs" dxfId="174" priority="68" stopIfTrue="1" operator="equal">
      <formula>2</formula>
    </cfRule>
  </conditionalFormatting>
  <conditionalFormatting sqref="G198">
    <cfRule type="cellIs" dxfId="173" priority="69" stopIfTrue="1" operator="notEqual">
      <formula>2</formula>
    </cfRule>
  </conditionalFormatting>
  <conditionalFormatting sqref="G198">
    <cfRule type="cellIs" dxfId="172" priority="70" stopIfTrue="1" operator="equal">
      <formula>2</formula>
    </cfRule>
  </conditionalFormatting>
  <conditionalFormatting sqref="G188">
    <cfRule type="cellIs" dxfId="171" priority="71" stopIfTrue="1" operator="notEqual">
      <formula>3</formula>
    </cfRule>
  </conditionalFormatting>
  <conditionalFormatting sqref="G188">
    <cfRule type="cellIs" dxfId="170" priority="72" stopIfTrue="1" operator="equal">
      <formula>3</formula>
    </cfRule>
  </conditionalFormatting>
  <conditionalFormatting sqref="G190">
    <cfRule type="cellIs" dxfId="169" priority="73" stopIfTrue="1" operator="notEqual">
      <formula>2</formula>
    </cfRule>
  </conditionalFormatting>
  <conditionalFormatting sqref="G190">
    <cfRule type="cellIs" dxfId="168" priority="74" stopIfTrue="1" operator="equal">
      <formula>2</formula>
    </cfRule>
  </conditionalFormatting>
  <conditionalFormatting sqref="H192">
    <cfRule type="cellIs" dxfId="167" priority="75" stopIfTrue="1" operator="notEqual">
      <formula>2</formula>
    </cfRule>
  </conditionalFormatting>
  <conditionalFormatting sqref="H192">
    <cfRule type="cellIs" dxfId="166" priority="76" stopIfTrue="1" operator="equal">
      <formula>2</formula>
    </cfRule>
  </conditionalFormatting>
  <conditionalFormatting sqref="H200">
    <cfRule type="cellIs" dxfId="165" priority="77" stopIfTrue="1" operator="notEqual">
      <formula>2</formula>
    </cfRule>
  </conditionalFormatting>
  <conditionalFormatting sqref="H200">
    <cfRule type="cellIs" dxfId="164" priority="78" stopIfTrue="1" operator="equal">
      <formula>2</formula>
    </cfRule>
  </conditionalFormatting>
  <conditionalFormatting sqref="H202 H204">
    <cfRule type="cellIs" dxfId="163" priority="79" stopIfTrue="1" operator="notEqual">
      <formula>1</formula>
    </cfRule>
  </conditionalFormatting>
  <conditionalFormatting sqref="H202 H204">
    <cfRule type="cellIs" dxfId="162" priority="80" stopIfTrue="1" operator="equal">
      <formula>1</formula>
    </cfRule>
  </conditionalFormatting>
  <conditionalFormatting sqref="H206">
    <cfRule type="cellIs" dxfId="161" priority="81" stopIfTrue="1" operator="notEqual">
      <formula>1</formula>
    </cfRule>
  </conditionalFormatting>
  <conditionalFormatting sqref="H206">
    <cfRule type="cellIs" dxfId="160" priority="82" stopIfTrue="1" operator="equal">
      <formula>1</formula>
    </cfRule>
  </conditionalFormatting>
  <conditionalFormatting sqref="H194">
    <cfRule type="cellIs" dxfId="159" priority="83" stopIfTrue="1" operator="notEqual">
      <formula>2</formula>
    </cfRule>
  </conditionalFormatting>
  <conditionalFormatting sqref="H194">
    <cfRule type="cellIs" dxfId="158" priority="84" stopIfTrue="1" operator="equal">
      <formula>2</formula>
    </cfRule>
  </conditionalFormatting>
  <conditionalFormatting sqref="H196">
    <cfRule type="cellIs" dxfId="157" priority="85" stopIfTrue="1" operator="notEqual">
      <formula>2</formula>
    </cfRule>
  </conditionalFormatting>
  <conditionalFormatting sqref="H196">
    <cfRule type="cellIs" dxfId="156" priority="86" stopIfTrue="1" operator="equal">
      <formula>2</formula>
    </cfRule>
  </conditionalFormatting>
  <conditionalFormatting sqref="H198">
    <cfRule type="cellIs" dxfId="155" priority="87" stopIfTrue="1" operator="notEqual">
      <formula>2</formula>
    </cfRule>
  </conditionalFormatting>
  <conditionalFormatting sqref="H198">
    <cfRule type="cellIs" dxfId="154" priority="88" stopIfTrue="1" operator="equal">
      <formula>2</formula>
    </cfRule>
  </conditionalFormatting>
  <conditionalFormatting sqref="H188">
    <cfRule type="cellIs" dxfId="153" priority="89" stopIfTrue="1" operator="notEqual">
      <formula>3</formula>
    </cfRule>
  </conditionalFormatting>
  <conditionalFormatting sqref="H188">
    <cfRule type="cellIs" dxfId="152" priority="90" stopIfTrue="1" operator="equal">
      <formula>3</formula>
    </cfRule>
  </conditionalFormatting>
  <conditionalFormatting sqref="H190">
    <cfRule type="cellIs" dxfId="151" priority="91" stopIfTrue="1" operator="notEqual">
      <formula>2</formula>
    </cfRule>
  </conditionalFormatting>
  <conditionalFormatting sqref="H190">
    <cfRule type="cellIs" dxfId="150" priority="92" stopIfTrue="1" operator="equal">
      <formula>2</formula>
    </cfRule>
  </conditionalFormatting>
  <printOptions horizontalCentered="1" verticalCentered="1"/>
  <pageMargins left="0" right="0" top="1.023611111111111" bottom="0.78749999999999998" header="0" footer="0"/>
  <pageSetup paperSize="9" scale="86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50" zoomScaleNormal="150" zoomScalePageLayoutView="150" workbookViewId="0">
      <pane ySplit="1" topLeftCell="A27" activePane="bottomLeft" state="frozen"/>
      <selection pane="bottomLeft" activeCell="C33" sqref="C33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3" customWidth="1"/>
    <col min="4" max="4" width="13.33203125" customWidth="1"/>
    <col min="5" max="5" width="13" customWidth="1"/>
    <col min="6" max="6" width="13.33203125" customWidth="1"/>
    <col min="7" max="7" width="13.6640625" customWidth="1"/>
    <col min="8" max="8" width="22.1640625" customWidth="1"/>
    <col min="9" max="26" width="10.83203125" customWidth="1"/>
  </cols>
  <sheetData>
    <row r="1" spans="1:26" ht="21.75" customHeight="1">
      <c r="A1" s="45" t="s">
        <v>21</v>
      </c>
      <c r="B1" s="5"/>
      <c r="C1" s="5" t="s">
        <v>94</v>
      </c>
      <c r="D1" s="5" t="s">
        <v>95</v>
      </c>
      <c r="E1" s="5" t="s">
        <v>96</v>
      </c>
      <c r="F1" s="5" t="s">
        <v>97</v>
      </c>
      <c r="G1" s="4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21"/>
      <c r="E2" s="21"/>
      <c r="F2" s="21"/>
      <c r="G2" s="4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"/>
      <c r="H10" s="83" t="s">
        <v>30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"/>
      <c r="H11" s="8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"/>
      <c r="H12" s="8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"/>
      <c r="H13" s="8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8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8"/>
      <c r="H19" s="6"/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48" t="s">
        <v>37</v>
      </c>
      <c r="D23" s="48" t="s">
        <v>37</v>
      </c>
      <c r="E23" s="48" t="s">
        <v>37</v>
      </c>
      <c r="F23" s="48" t="s">
        <v>37</v>
      </c>
      <c r="G23" s="8"/>
      <c r="H23" s="25" t="s">
        <v>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29" t="s">
        <v>56</v>
      </c>
      <c r="D26" s="29" t="s">
        <v>56</v>
      </c>
      <c r="E26" s="29" t="s">
        <v>56</v>
      </c>
      <c r="F26" s="29" t="s">
        <v>56</v>
      </c>
      <c r="G26" s="8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3"/>
      <c r="E27" s="13"/>
      <c r="F27" s="13"/>
      <c r="G27" s="8"/>
      <c r="H27" s="1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26"/>
      <c r="D29" s="13"/>
      <c r="E29" s="13"/>
      <c r="F29" s="13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6"/>
      <c r="D33" s="30" t="s">
        <v>41</v>
      </c>
      <c r="E33" s="30" t="s">
        <v>41</v>
      </c>
      <c r="F33" s="30" t="s">
        <v>41</v>
      </c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31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34" t="s">
        <v>38</v>
      </c>
      <c r="D37" s="12"/>
      <c r="E37" s="12"/>
      <c r="F37" s="12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/>
      <c r="H38" s="8" t="s">
        <v>42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30" t="s">
        <v>41</v>
      </c>
      <c r="D40" s="34" t="s">
        <v>38</v>
      </c>
      <c r="E40" s="13"/>
      <c r="F40" s="13"/>
      <c r="G40" s="8"/>
      <c r="H40" s="8"/>
      <c r="I40" s="8"/>
      <c r="J40" s="8"/>
      <c r="K40" s="8"/>
      <c r="L40" s="8"/>
      <c r="M40" s="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24" t="s">
        <v>38</v>
      </c>
      <c r="F41" s="13"/>
      <c r="G41" s="8"/>
      <c r="H41" s="8"/>
      <c r="I41" s="8"/>
      <c r="J41" s="8"/>
      <c r="K41" s="8"/>
      <c r="L41" s="8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2"/>
      <c r="D42" s="12"/>
      <c r="E42" s="12"/>
      <c r="F42" s="24" t="s">
        <v>38</v>
      </c>
      <c r="G42" s="8"/>
      <c r="H42" s="8"/>
      <c r="I42" s="8"/>
      <c r="J42" s="8"/>
      <c r="K42" s="8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12"/>
      <c r="F43" s="12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69" t="s">
        <v>44</v>
      </c>
      <c r="D44" s="69" t="s">
        <v>44</v>
      </c>
      <c r="E44" s="12"/>
      <c r="F44" s="12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8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8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8"/>
      <c r="H58" s="25" t="s">
        <v>46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70" t="s">
        <v>88</v>
      </c>
      <c r="F61" s="13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8"/>
      <c r="H63" s="1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70" t="s">
        <v>44</v>
      </c>
      <c r="F64" s="70" t="s">
        <v>44</v>
      </c>
      <c r="G64" s="8"/>
      <c r="H64" s="1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8"/>
      <c r="H65" s="1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8"/>
      <c r="H66" s="1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8"/>
      <c r="H67" s="25" t="s">
        <v>47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8"/>
      <c r="H68" s="25" t="s">
        <v>47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2"/>
      <c r="E69" s="12"/>
      <c r="F69" s="12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24" t="s">
        <v>98</v>
      </c>
      <c r="D70" s="24" t="s">
        <v>98</v>
      </c>
      <c r="E70" s="24" t="s">
        <v>98</v>
      </c>
      <c r="F70" s="24" t="s">
        <v>98</v>
      </c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8"/>
      <c r="H71" s="14" t="s">
        <v>50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69" t="s">
        <v>99</v>
      </c>
      <c r="D72" s="22" t="s">
        <v>33</v>
      </c>
      <c r="E72" s="22" t="s">
        <v>33</v>
      </c>
      <c r="F72" s="22" t="s">
        <v>33</v>
      </c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24" t="s">
        <v>38</v>
      </c>
      <c r="D75" s="24" t="s">
        <v>38</v>
      </c>
      <c r="E75" s="24" t="s">
        <v>38</v>
      </c>
      <c r="F75" s="24" t="s">
        <v>38</v>
      </c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13"/>
      <c r="F76" s="13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13"/>
      <c r="E77" s="13"/>
      <c r="F77" s="13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24" t="s">
        <v>87</v>
      </c>
      <c r="D78" s="24" t="s">
        <v>87</v>
      </c>
      <c r="E78" s="24" t="s">
        <v>87</v>
      </c>
      <c r="F78" s="24" t="s">
        <v>87</v>
      </c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27"/>
      <c r="D79" s="13"/>
      <c r="E79" s="13"/>
      <c r="F79" s="13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8"/>
      <c r="H81" s="25" t="s">
        <v>51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8"/>
      <c r="H82" s="25" t="s">
        <v>51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8"/>
      <c r="H83" s="1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8"/>
      <c r="H84" s="1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8"/>
      <c r="H85" s="1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8"/>
      <c r="H86" s="1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4" t="s">
        <v>100</v>
      </c>
      <c r="H87" s="25" t="s">
        <v>51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8"/>
      <c r="H88" s="25" t="s">
        <v>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8"/>
      <c r="H90" s="1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8"/>
      <c r="H91" s="1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8"/>
      <c r="H92" s="1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70" t="s">
        <v>101</v>
      </c>
      <c r="E93" s="13"/>
      <c r="F93" s="13"/>
      <c r="G93" s="8"/>
      <c r="H93" s="1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8"/>
      <c r="H94" s="1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6"/>
      <c r="H95" s="1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44" t="s">
        <v>102</v>
      </c>
      <c r="D96" s="14" t="s">
        <v>32</v>
      </c>
      <c r="E96" s="14" t="s">
        <v>31</v>
      </c>
      <c r="F96" s="14" t="s">
        <v>32</v>
      </c>
      <c r="G96" s="8"/>
      <c r="H96" s="1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8"/>
      <c r="H97" s="1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70" t="s">
        <v>101</v>
      </c>
      <c r="F98" s="70" t="s">
        <v>101</v>
      </c>
      <c r="G98" s="8"/>
      <c r="H98" s="1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8"/>
      <c r="H99" s="1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26"/>
      <c r="D103" s="13"/>
      <c r="E103" s="13"/>
      <c r="F103" s="13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24" t="s">
        <v>38</v>
      </c>
      <c r="F104" s="13"/>
      <c r="G104" s="8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24" t="s">
        <v>44</v>
      </c>
      <c r="D105" s="24" t="s">
        <v>44</v>
      </c>
      <c r="E105" s="24" t="s">
        <v>44</v>
      </c>
      <c r="F105" s="24" t="s">
        <v>44</v>
      </c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24" t="s">
        <v>38</v>
      </c>
      <c r="D106" s="33" t="s">
        <v>56</v>
      </c>
      <c r="E106" s="33" t="s">
        <v>56</v>
      </c>
      <c r="F106" s="33" t="s">
        <v>56</v>
      </c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70" t="s">
        <v>88</v>
      </c>
      <c r="E107" s="13"/>
      <c r="F107" s="13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F109" s="11"/>
      <c r="G109" s="1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69" t="s">
        <v>101</v>
      </c>
      <c r="D110" s="70" t="s">
        <v>99</v>
      </c>
      <c r="E110" s="13"/>
      <c r="F110" s="70" t="s">
        <v>99</v>
      </c>
      <c r="G110" s="1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70" t="s">
        <v>88</v>
      </c>
      <c r="D112" s="13"/>
      <c r="E112" s="13"/>
      <c r="F112" s="13"/>
      <c r="G112" s="8"/>
      <c r="H112" s="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8"/>
      <c r="H113" s="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12"/>
      <c r="E114" s="12"/>
      <c r="F114" s="69" t="s">
        <v>88</v>
      </c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34" t="s">
        <v>38</v>
      </c>
      <c r="E117" s="71" t="s">
        <v>99</v>
      </c>
      <c r="F117" s="22" t="s">
        <v>33</v>
      </c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8"/>
      <c r="H118" s="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69" t="s">
        <v>62</v>
      </c>
      <c r="D119" s="70" t="s">
        <v>62</v>
      </c>
      <c r="E119" s="13"/>
      <c r="F119" s="70" t="s">
        <v>38</v>
      </c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12"/>
      <c r="D120" s="13"/>
      <c r="E120" s="13"/>
      <c r="F120" s="70" t="s">
        <v>62</v>
      </c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70" t="s">
        <v>62</v>
      </c>
      <c r="F121" s="27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8"/>
      <c r="H124" s="2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49" t="s">
        <v>103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8"/>
      <c r="H129" s="1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8"/>
      <c r="H130" s="1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13"/>
      <c r="G131" s="8"/>
      <c r="H131" s="25" t="s">
        <v>61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13"/>
      <c r="F132" s="13"/>
      <c r="G132" s="8"/>
      <c r="H132" s="25" t="s">
        <v>61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13"/>
      <c r="E133" s="13"/>
      <c r="F133" s="13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8"/>
      <c r="H135" s="25" t="s">
        <v>63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8"/>
      <c r="H136" s="25" t="s">
        <v>63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24" t="s">
        <v>87</v>
      </c>
      <c r="D141" s="24" t="s">
        <v>87</v>
      </c>
      <c r="E141" s="24" t="s">
        <v>87</v>
      </c>
      <c r="F141" s="24" t="s">
        <v>87</v>
      </c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30" t="s">
        <v>41</v>
      </c>
      <c r="D145" s="30" t="s">
        <v>41</v>
      </c>
      <c r="E145" s="30" t="s">
        <v>41</v>
      </c>
      <c r="F145" s="30" t="s">
        <v>41</v>
      </c>
      <c r="G145" s="8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8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8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8"/>
      <c r="H148" s="25" t="s">
        <v>68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8"/>
      <c r="H159" s="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8"/>
      <c r="H160" s="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8"/>
      <c r="H161" s="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8"/>
      <c r="H163" s="1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8"/>
      <c r="H165" s="1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6" t="s">
        <v>71</v>
      </c>
      <c r="D166" s="87"/>
      <c r="E166" s="87"/>
      <c r="F166" s="8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8"/>
      <c r="H167" s="25" t="s">
        <v>72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6" t="s">
        <v>73</v>
      </c>
      <c r="D173" s="87"/>
      <c r="E173" s="87"/>
      <c r="F173" s="8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4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4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4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4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47"/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47"/>
      <c r="H182" s="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47"/>
      <c r="H183" s="32" t="s">
        <v>75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47"/>
      <c r="H184" s="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14" t="s">
        <v>76</v>
      </c>
      <c r="D185" s="14" t="s">
        <v>76</v>
      </c>
      <c r="E185" s="14" t="s">
        <v>76</v>
      </c>
      <c r="F185" s="14" t="s">
        <v>76</v>
      </c>
      <c r="G185" s="47"/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37"/>
      <c r="B186" s="5"/>
      <c r="C186" s="38" t="s">
        <v>38</v>
      </c>
      <c r="D186" s="38" t="s">
        <v>38</v>
      </c>
      <c r="E186" s="38" t="s">
        <v>38</v>
      </c>
      <c r="F186" s="38" t="s">
        <v>38</v>
      </c>
      <c r="G186" s="4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>
        <f t="shared" ref="C187:F187" si="3">COUNTIF(C$4:C$160,"Deutsch")</f>
        <v>3</v>
      </c>
      <c r="D187" s="38">
        <f t="shared" si="3"/>
        <v>3</v>
      </c>
      <c r="E187" s="38">
        <f t="shared" si="3"/>
        <v>3</v>
      </c>
      <c r="F187" s="38">
        <f t="shared" si="3"/>
        <v>3</v>
      </c>
      <c r="G187" s="4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 t="s">
        <v>41</v>
      </c>
      <c r="D188" s="38" t="s">
        <v>41</v>
      </c>
      <c r="E188" s="38" t="s">
        <v>41</v>
      </c>
      <c r="F188" s="38" t="s">
        <v>41</v>
      </c>
      <c r="G188" s="4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>
        <f t="shared" ref="C189:F189" si="4">COUNTIF(C$4:C$162,"Mathe")</f>
        <v>2</v>
      </c>
      <c r="D189" s="38">
        <f t="shared" si="4"/>
        <v>2</v>
      </c>
      <c r="E189" s="38">
        <f t="shared" si="4"/>
        <v>2</v>
      </c>
      <c r="F189" s="38">
        <f t="shared" si="4"/>
        <v>2</v>
      </c>
      <c r="G189" s="4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7"/>
      <c r="B190" s="5"/>
      <c r="C190" s="38" t="s">
        <v>44</v>
      </c>
      <c r="D190" s="38" t="s">
        <v>44</v>
      </c>
      <c r="E190" s="38" t="s">
        <v>44</v>
      </c>
      <c r="F190" s="38" t="s">
        <v>44</v>
      </c>
      <c r="G190" s="4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6"/>
      <c r="B191" s="5"/>
      <c r="C191" s="38">
        <f>COUNTIF(C$4:C$153,"Englisch")</f>
        <v>2</v>
      </c>
      <c r="D191" s="38">
        <f t="shared" ref="D191:F191" si="5">COUNTIF(D$4:D$152,"Englisch")</f>
        <v>2</v>
      </c>
      <c r="E191" s="38">
        <f t="shared" si="5"/>
        <v>2</v>
      </c>
      <c r="F191" s="38">
        <f t="shared" si="5"/>
        <v>2</v>
      </c>
      <c r="G191" s="46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6"/>
      <c r="B192" s="5"/>
      <c r="C192" s="38" t="s">
        <v>90</v>
      </c>
      <c r="D192" s="38" t="s">
        <v>90</v>
      </c>
      <c r="E192" s="38" t="s">
        <v>90</v>
      </c>
      <c r="F192" s="38" t="s">
        <v>90</v>
      </c>
      <c r="G192" s="46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6"/>
      <c r="B193" s="5"/>
      <c r="C193" s="38">
        <f t="shared" ref="C193:F193" si="6">COUNTIF(C$4:C$154,"2. FS")</f>
        <v>2</v>
      </c>
      <c r="D193" s="38">
        <f t="shared" si="6"/>
        <v>2</v>
      </c>
      <c r="E193" s="38">
        <f t="shared" si="6"/>
        <v>2</v>
      </c>
      <c r="F193" s="38">
        <f t="shared" si="6"/>
        <v>2</v>
      </c>
      <c r="G193" s="46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6"/>
      <c r="B194" s="5"/>
      <c r="C194" s="38" t="s">
        <v>91</v>
      </c>
      <c r="D194" s="38" t="s">
        <v>91</v>
      </c>
      <c r="E194" s="38" t="s">
        <v>91</v>
      </c>
      <c r="F194" s="38" t="s">
        <v>91</v>
      </c>
      <c r="G194" s="46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6"/>
      <c r="B195" s="5"/>
      <c r="C195" s="38">
        <f t="shared" ref="C195:F195" si="7">COUNTIF(C$4:C$154,"2. FS")</f>
        <v>2</v>
      </c>
      <c r="D195" s="38">
        <f t="shared" si="7"/>
        <v>2</v>
      </c>
      <c r="E195" s="38">
        <f t="shared" si="7"/>
        <v>2</v>
      </c>
      <c r="F195" s="38">
        <f t="shared" si="7"/>
        <v>2</v>
      </c>
      <c r="G195" s="46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6"/>
      <c r="B196" s="5"/>
      <c r="C196" s="38" t="s">
        <v>92</v>
      </c>
      <c r="D196" s="38" t="s">
        <v>92</v>
      </c>
      <c r="E196" s="38" t="s">
        <v>92</v>
      </c>
      <c r="F196" s="38" t="s">
        <v>92</v>
      </c>
      <c r="G196" s="46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6"/>
      <c r="B197" s="5"/>
      <c r="C197" s="38">
        <f t="shared" ref="C197:F197" si="8">COUNTIF(C$4:C$154,"2. FS")</f>
        <v>2</v>
      </c>
      <c r="D197" s="38">
        <f t="shared" si="8"/>
        <v>2</v>
      </c>
      <c r="E197" s="38">
        <f t="shared" si="8"/>
        <v>2</v>
      </c>
      <c r="F197" s="38">
        <f t="shared" si="8"/>
        <v>2</v>
      </c>
      <c r="G197" s="46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36"/>
      <c r="B198" s="5"/>
      <c r="C198" s="38" t="s">
        <v>93</v>
      </c>
      <c r="D198" s="38" t="s">
        <v>93</v>
      </c>
      <c r="E198" s="38" t="s">
        <v>93</v>
      </c>
      <c r="F198" s="38" t="s">
        <v>93</v>
      </c>
      <c r="G198" s="46"/>
      <c r="H198" s="6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36"/>
      <c r="B199" s="5"/>
      <c r="C199" s="38">
        <f t="shared" ref="C199:F199" si="9">COUNTIF(C$4:C$154,"2. FS")</f>
        <v>2</v>
      </c>
      <c r="D199" s="38">
        <f t="shared" si="9"/>
        <v>2</v>
      </c>
      <c r="E199" s="38">
        <f t="shared" si="9"/>
        <v>2</v>
      </c>
      <c r="F199" s="38">
        <f t="shared" si="9"/>
        <v>2</v>
      </c>
      <c r="G199" s="46"/>
      <c r="H199" s="6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 customHeight="1">
      <c r="A200" s="36"/>
      <c r="B200" s="5"/>
      <c r="C200" s="39" t="s">
        <v>101</v>
      </c>
      <c r="D200" s="39" t="s">
        <v>101</v>
      </c>
      <c r="E200" s="39" t="s">
        <v>101</v>
      </c>
      <c r="F200" s="39" t="s">
        <v>101</v>
      </c>
      <c r="G200" s="46"/>
      <c r="H200" s="6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 customHeight="1">
      <c r="A201" s="36"/>
      <c r="B201" s="5"/>
      <c r="C201" s="38">
        <f t="shared" ref="C201:F201" si="10">COUNTIF(C$4:C$153,"Biologie")</f>
        <v>1</v>
      </c>
      <c r="D201" s="38">
        <f t="shared" si="10"/>
        <v>1</v>
      </c>
      <c r="E201" s="38">
        <f t="shared" si="10"/>
        <v>1</v>
      </c>
      <c r="F201" s="38">
        <f t="shared" si="10"/>
        <v>1</v>
      </c>
      <c r="G201" s="46"/>
      <c r="H201" s="6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 customHeight="1">
      <c r="A202" s="36"/>
      <c r="B202" s="5"/>
      <c r="C202" s="39" t="s">
        <v>99</v>
      </c>
      <c r="D202" s="39" t="s">
        <v>99</v>
      </c>
      <c r="E202" s="39" t="s">
        <v>99</v>
      </c>
      <c r="F202" s="39" t="s">
        <v>99</v>
      </c>
      <c r="G202" s="46"/>
      <c r="H202" s="6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 customHeight="1">
      <c r="A203" s="36"/>
      <c r="B203" s="5"/>
      <c r="C203" s="38">
        <f>COUNTIF(C$4:C$153,"Physik")</f>
        <v>1</v>
      </c>
      <c r="D203" s="38">
        <f t="shared" ref="D203:F203" si="11">COUNTIF(D$4:D$152,"Physik")</f>
        <v>1</v>
      </c>
      <c r="E203" s="38">
        <f t="shared" si="11"/>
        <v>1</v>
      </c>
      <c r="F203" s="38">
        <f t="shared" si="11"/>
        <v>1</v>
      </c>
      <c r="G203" s="46"/>
      <c r="H203" s="6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 customHeight="1">
      <c r="A204" s="36"/>
      <c r="B204" s="5"/>
      <c r="C204" s="39" t="s">
        <v>88</v>
      </c>
      <c r="D204" s="39" t="s">
        <v>88</v>
      </c>
      <c r="E204" s="39" t="s">
        <v>88</v>
      </c>
      <c r="F204" s="39" t="s">
        <v>88</v>
      </c>
      <c r="G204" s="46"/>
      <c r="H204" s="6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.75" customHeight="1">
      <c r="A205" s="36"/>
      <c r="B205" s="5"/>
      <c r="C205" s="38">
        <f>COUNTIF(C$4:C$153,"Geschichte")</f>
        <v>1</v>
      </c>
      <c r="D205" s="38">
        <f t="shared" ref="D205:F205" si="12">COUNTIF(D$4:D$152,"Geschichte")</f>
        <v>1</v>
      </c>
      <c r="E205" s="38">
        <f t="shared" si="12"/>
        <v>1</v>
      </c>
      <c r="F205" s="38">
        <f t="shared" si="12"/>
        <v>1</v>
      </c>
      <c r="G205" s="4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9" t="s">
        <v>62</v>
      </c>
      <c r="D206" s="39" t="s">
        <v>62</v>
      </c>
      <c r="E206" s="39" t="s">
        <v>62</v>
      </c>
      <c r="F206" s="39" t="s">
        <v>62</v>
      </c>
      <c r="G206" s="4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8">
        <f t="shared" ref="C207:F207" si="13">COUNTIF(C$4:C$153,"Geographie")</f>
        <v>1</v>
      </c>
      <c r="D207" s="38">
        <f t="shared" si="13"/>
        <v>1</v>
      </c>
      <c r="E207" s="38">
        <f t="shared" si="13"/>
        <v>1</v>
      </c>
      <c r="F207" s="38">
        <f t="shared" si="13"/>
        <v>1</v>
      </c>
      <c r="G207" s="4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9" t="s">
        <v>98</v>
      </c>
      <c r="D208" s="39" t="s">
        <v>98</v>
      </c>
      <c r="E208" s="39" t="s">
        <v>98</v>
      </c>
      <c r="F208" s="39" t="s">
        <v>98</v>
      </c>
      <c r="G208" s="4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8">
        <f t="shared" ref="C209:F209" si="14">COUNTIF(C$4:C$154,"Phil/Reli")</f>
        <v>1</v>
      </c>
      <c r="D209" s="38">
        <f t="shared" si="14"/>
        <v>1</v>
      </c>
      <c r="E209" s="38">
        <f t="shared" si="14"/>
        <v>1</v>
      </c>
      <c r="F209" s="38">
        <f t="shared" si="14"/>
        <v>1</v>
      </c>
      <c r="G209" s="4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4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4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4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4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4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4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4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4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4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4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4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4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4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4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4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4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4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4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4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4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4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4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4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4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4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4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4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4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4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4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4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4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4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4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4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4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4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4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4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4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4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4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4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4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4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4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4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4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4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4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4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4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4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4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4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4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4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4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4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4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4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4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4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4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4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4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4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4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4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4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4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4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4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4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4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4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4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4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4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4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4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4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4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4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4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4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4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4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4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4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4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4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4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4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4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4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4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4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4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4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4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4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4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4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4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4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4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4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4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4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4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4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4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4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4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4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4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4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4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4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4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4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4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4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4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4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4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4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4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4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4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4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4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4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4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4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4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4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4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4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4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4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4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4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4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4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4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4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4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4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4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4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4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4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4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4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4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4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4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4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4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4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4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4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4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4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4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4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4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4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4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4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4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4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4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4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4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4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4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4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4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4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4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4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4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4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4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4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4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4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4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4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4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4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4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4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4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4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4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4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4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4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4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4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4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4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4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4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4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4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4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4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4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4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4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4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4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4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4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4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4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4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4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4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4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4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4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4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4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4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4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4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4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4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4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4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4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4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4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4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4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4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4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4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4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4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4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4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4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4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4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4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4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4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4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4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4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4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4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4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4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4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4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4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4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4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4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4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4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4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4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4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4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4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4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4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4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4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4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4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4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4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4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4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4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4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4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4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4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4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4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4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4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4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4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4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4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4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4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4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4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4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4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4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4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4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4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4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4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4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4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4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4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4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4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4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4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4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4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4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4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4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4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4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4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4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4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4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4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4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4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4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4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4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4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4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4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4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4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4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4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4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4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4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4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4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4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4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4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4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4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4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4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4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4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4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4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4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4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4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4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4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4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4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4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4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4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4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4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4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4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4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4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4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4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4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4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4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4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4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4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4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4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4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4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4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4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4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4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4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4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4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4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4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4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4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4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4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4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4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4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4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4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4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4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4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4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4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4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4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4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4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4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4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4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4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4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4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4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4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4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4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4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4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4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4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4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4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4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4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4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4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4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4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4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4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4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4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4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4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4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4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4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4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4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4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4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4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4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4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4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4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4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4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4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4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4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4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4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4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4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4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4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4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4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4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4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4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4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4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4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4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4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4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4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4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4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4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4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4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4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4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4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4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4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4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4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4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4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4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4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4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4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4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4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4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4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4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4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4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4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4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4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4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4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4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4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4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4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4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4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4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4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4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4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4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4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4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4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4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4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4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4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4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4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4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4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4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4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4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4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4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4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4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4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4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4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4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4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4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4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4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4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4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4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4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4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4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4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4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4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4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4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4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4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4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4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4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4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4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4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4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4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4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4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4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4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4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4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4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4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4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4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4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4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4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4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4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4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4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4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4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4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4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4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4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4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4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4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4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4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4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4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4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4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4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4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4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4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4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4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4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4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4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4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4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4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4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4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4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4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4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4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4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4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4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4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4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4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4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4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4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4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4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4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4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4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4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4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4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4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4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4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4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4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4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4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4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4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4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4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4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4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4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4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4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4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4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4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4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4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4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4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4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4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4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4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4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4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4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4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4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4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4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4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4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4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4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4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4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4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4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4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4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4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4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4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4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4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4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4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4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4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4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4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4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4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4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4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4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4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4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4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4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4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4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4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4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4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4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4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4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4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4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4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4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4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4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4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4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4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4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4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4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4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4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4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4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4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4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4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4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4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4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4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4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4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4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4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4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4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4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4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4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4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4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4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4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4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4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4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4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4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4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4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4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4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4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4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4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4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4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4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4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4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4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4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4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4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4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4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4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4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4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4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4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4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4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4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4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4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4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4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4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4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4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4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4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4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4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4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4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4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4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4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4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4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4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4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4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4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F166"/>
    <mergeCell ref="C173:F173"/>
  </mergeCells>
  <phoneticPr fontId="13" type="noConversion"/>
  <conditionalFormatting sqref="B10:B170">
    <cfRule type="cellIs" dxfId="149" priority="1" stopIfTrue="1" operator="equal">
      <formula>"Samstag"</formula>
    </cfRule>
  </conditionalFormatting>
  <conditionalFormatting sqref="B10:B170">
    <cfRule type="cellIs" dxfId="148" priority="2" stopIfTrue="1" operator="equal">
      <formula>"Sonntag"</formula>
    </cfRule>
  </conditionalFormatting>
  <conditionalFormatting sqref="B181">
    <cfRule type="cellIs" dxfId="147" priority="3" stopIfTrue="1" operator="equal">
      <formula>"Samstag"</formula>
    </cfRule>
  </conditionalFormatting>
  <conditionalFormatting sqref="B181">
    <cfRule type="cellIs" dxfId="146" priority="4" stopIfTrue="1" operator="equal">
      <formula>"Sonntag"</formula>
    </cfRule>
  </conditionalFormatting>
  <conditionalFormatting sqref="B171:B175">
    <cfRule type="cellIs" dxfId="145" priority="5" stopIfTrue="1" operator="equal">
      <formula>"Samstag"</formula>
    </cfRule>
  </conditionalFormatting>
  <conditionalFormatting sqref="B171:B175">
    <cfRule type="cellIs" dxfId="144" priority="6" stopIfTrue="1" operator="equal">
      <formula>"Sonntag"</formula>
    </cfRule>
  </conditionalFormatting>
  <conditionalFormatting sqref="B176:B180">
    <cfRule type="cellIs" dxfId="143" priority="7" stopIfTrue="1" operator="equal">
      <formula>"Samstag"</formula>
    </cfRule>
  </conditionalFormatting>
  <conditionalFormatting sqref="B176:B180">
    <cfRule type="cellIs" dxfId="142" priority="8" stopIfTrue="1" operator="equal">
      <formula>"Sonntag"</formula>
    </cfRule>
  </conditionalFormatting>
  <conditionalFormatting sqref="B182">
    <cfRule type="cellIs" dxfId="141" priority="9" stopIfTrue="1" operator="equal">
      <formula>"Samstag"</formula>
    </cfRule>
  </conditionalFormatting>
  <conditionalFormatting sqref="B182">
    <cfRule type="cellIs" dxfId="140" priority="10" stopIfTrue="1" operator="equal">
      <formula>"Sonntag"</formula>
    </cfRule>
  </conditionalFormatting>
  <conditionalFormatting sqref="B183">
    <cfRule type="cellIs" dxfId="139" priority="11" stopIfTrue="1" operator="equal">
      <formula>"Samstag"</formula>
    </cfRule>
  </conditionalFormatting>
  <conditionalFormatting sqref="B183">
    <cfRule type="cellIs" dxfId="138" priority="12" stopIfTrue="1" operator="equal">
      <formula>"Sonntag"</formula>
    </cfRule>
  </conditionalFormatting>
  <conditionalFormatting sqref="B3:B9">
    <cfRule type="cellIs" dxfId="137" priority="13" stopIfTrue="1" operator="equal">
      <formula>"Samstag"</formula>
    </cfRule>
  </conditionalFormatting>
  <conditionalFormatting sqref="B3:B9">
    <cfRule type="cellIs" dxfId="136" priority="14" stopIfTrue="1" operator="equal">
      <formula>"Sonntag"</formula>
    </cfRule>
  </conditionalFormatting>
  <conditionalFormatting sqref="C201:E201 C203:E203 C205:E205 C207:E207">
    <cfRule type="cellIs" dxfId="135" priority="15" stopIfTrue="1" operator="notEqual">
      <formula>1</formula>
    </cfRule>
  </conditionalFormatting>
  <conditionalFormatting sqref="C201:E201 C203:E203 C205:E205 C207:E207">
    <cfRule type="cellIs" dxfId="134" priority="16" stopIfTrue="1" operator="equal">
      <formula>1</formula>
    </cfRule>
  </conditionalFormatting>
  <conditionalFormatting sqref="C189:E189 C191:E191 C193:E193 C195:E195 C197:E197 C199:E199">
    <cfRule type="cellIs" dxfId="133" priority="17" stopIfTrue="1" operator="notEqual">
      <formula>2</formula>
    </cfRule>
  </conditionalFormatting>
  <conditionalFormatting sqref="C189:E189 C191:E191 C193:E193 C195:E195 C197:E197 C199:E199">
    <cfRule type="cellIs" dxfId="132" priority="18" stopIfTrue="1" operator="equal">
      <formula>2</formula>
    </cfRule>
  </conditionalFormatting>
  <conditionalFormatting sqref="F193 F195 F197 F199">
    <cfRule type="cellIs" dxfId="131" priority="19" stopIfTrue="1" operator="notEqual">
      <formula>2</formula>
    </cfRule>
  </conditionalFormatting>
  <conditionalFormatting sqref="F193 F195 F197 F199">
    <cfRule type="cellIs" dxfId="130" priority="20" stopIfTrue="1" operator="equal">
      <formula>2</formula>
    </cfRule>
  </conditionalFormatting>
  <conditionalFormatting sqref="F189 F191">
    <cfRule type="cellIs" dxfId="129" priority="21" stopIfTrue="1" operator="notEqual">
      <formula>2</formula>
    </cfRule>
  </conditionalFormatting>
  <conditionalFormatting sqref="F189 F191">
    <cfRule type="cellIs" dxfId="128" priority="22" stopIfTrue="1" operator="equal">
      <formula>2</formula>
    </cfRule>
  </conditionalFormatting>
  <conditionalFormatting sqref="F201 F203 F205 F207">
    <cfRule type="cellIs" dxfId="127" priority="23" stopIfTrue="1" operator="notEqual">
      <formula>1</formula>
    </cfRule>
  </conditionalFormatting>
  <conditionalFormatting sqref="F201 F203 F205 F207">
    <cfRule type="cellIs" dxfId="126" priority="24" stopIfTrue="1" operator="equal">
      <formula>1</formula>
    </cfRule>
  </conditionalFormatting>
  <conditionalFormatting sqref="C209">
    <cfRule type="cellIs" dxfId="125" priority="25" stopIfTrue="1" operator="notEqual">
      <formula>1</formula>
    </cfRule>
  </conditionalFormatting>
  <conditionalFormatting sqref="C209">
    <cfRule type="cellIs" dxfId="124" priority="26" stopIfTrue="1" operator="equal">
      <formula>1</formula>
    </cfRule>
  </conditionalFormatting>
  <conditionalFormatting sqref="D209:F209">
    <cfRule type="cellIs" dxfId="123" priority="27" stopIfTrue="1" operator="notEqual">
      <formula>1</formula>
    </cfRule>
  </conditionalFormatting>
  <conditionalFormatting sqref="D209:F209">
    <cfRule type="cellIs" dxfId="122" priority="28" stopIfTrue="1" operator="equal">
      <formula>1</formula>
    </cfRule>
  </conditionalFormatting>
  <conditionalFormatting sqref="C187:F187">
    <cfRule type="cellIs" dxfId="121" priority="29" stopIfTrue="1" operator="notEqual">
      <formula>3</formula>
    </cfRule>
  </conditionalFormatting>
  <conditionalFormatting sqref="C187:F187">
    <cfRule type="cellIs" dxfId="120" priority="30" stopIfTrue="1" operator="equal">
      <formula>3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50" zoomScaleNormal="150" zoomScalePageLayoutView="150" workbookViewId="0">
      <pane ySplit="1" topLeftCell="A155" activePane="bottomLeft" state="frozen"/>
      <selection pane="bottomLeft" activeCell="D163" sqref="D163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2.5" customWidth="1"/>
    <col min="4" max="4" width="12.83203125" customWidth="1"/>
    <col min="5" max="5" width="12.1640625" customWidth="1"/>
    <col min="6" max="6" width="13.33203125" customWidth="1"/>
    <col min="7" max="7" width="13.6640625" customWidth="1"/>
    <col min="8" max="8" width="22.16406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104</v>
      </c>
      <c r="D1" s="5" t="s">
        <v>105</v>
      </c>
      <c r="E1" s="5" t="s">
        <v>106</v>
      </c>
      <c r="F1" s="5" t="s">
        <v>107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"/>
      <c r="H10" s="83" t="s">
        <v>30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"/>
      <c r="H11" s="8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"/>
      <c r="H12" s="8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"/>
      <c r="H13" s="8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8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108</v>
      </c>
      <c r="D16" s="14" t="s">
        <v>108</v>
      </c>
      <c r="E16" s="14" t="s">
        <v>31</v>
      </c>
      <c r="F16" s="14" t="s">
        <v>32</v>
      </c>
      <c r="G16" s="14" t="s">
        <v>31</v>
      </c>
      <c r="H16" s="14" t="s">
        <v>32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14" t="s">
        <v>108</v>
      </c>
      <c r="D23" s="14" t="s">
        <v>108</v>
      </c>
      <c r="E23" s="14" t="s">
        <v>108</v>
      </c>
      <c r="F23" s="14" t="s">
        <v>108</v>
      </c>
      <c r="G23" s="48" t="s">
        <v>37</v>
      </c>
      <c r="H23" s="25" t="s">
        <v>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8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6"/>
      <c r="D27" s="26"/>
      <c r="E27" s="50" t="s">
        <v>38</v>
      </c>
      <c r="F27" s="29" t="s">
        <v>109</v>
      </c>
      <c r="G27" s="29" t="s">
        <v>109</v>
      </c>
      <c r="H27" s="1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4" t="s">
        <v>110</v>
      </c>
      <c r="D29" s="14" t="s">
        <v>110</v>
      </c>
      <c r="E29" s="14" t="s">
        <v>110</v>
      </c>
      <c r="F29" s="14" t="s">
        <v>110</v>
      </c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70" t="s">
        <v>88</v>
      </c>
      <c r="F33" s="50" t="s">
        <v>38</v>
      </c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31</v>
      </c>
      <c r="E36" s="14" t="s">
        <v>31</v>
      </c>
      <c r="F36" s="14" t="s">
        <v>31</v>
      </c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24" t="s">
        <v>41</v>
      </c>
      <c r="D37" s="24" t="s">
        <v>41</v>
      </c>
      <c r="E37" s="24" t="s">
        <v>41</v>
      </c>
      <c r="F37" s="24" t="s">
        <v>41</v>
      </c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/>
      <c r="H38" s="8" t="s">
        <v>42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24" t="s">
        <v>44</v>
      </c>
      <c r="D40" s="24" t="s">
        <v>44</v>
      </c>
      <c r="E40" s="24" t="s">
        <v>44</v>
      </c>
      <c r="F40" s="24" t="s">
        <v>44</v>
      </c>
      <c r="G40" s="32" t="s">
        <v>86</v>
      </c>
      <c r="H40" s="1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69" t="s">
        <v>38</v>
      </c>
      <c r="D41" s="70" t="s">
        <v>38</v>
      </c>
      <c r="E41" s="13"/>
      <c r="F41" s="13"/>
      <c r="G41" s="8"/>
      <c r="H41" s="1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4" t="s">
        <v>111</v>
      </c>
      <c r="D42" s="14" t="s">
        <v>111</v>
      </c>
      <c r="E42" s="14" t="s">
        <v>111</v>
      </c>
      <c r="F42" s="14" t="s">
        <v>111</v>
      </c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12"/>
      <c r="F43" s="12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26"/>
      <c r="D44" s="26"/>
      <c r="E44" s="12"/>
      <c r="F44" s="12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8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8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8"/>
      <c r="H58" s="25" t="s">
        <v>46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8"/>
      <c r="H63" s="1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13"/>
      <c r="G64" s="8"/>
      <c r="H64" s="1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8"/>
      <c r="H65" s="1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8"/>
      <c r="H66" s="1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8"/>
      <c r="H67" s="25" t="s">
        <v>47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27"/>
      <c r="E68" s="13"/>
      <c r="F68" s="13"/>
      <c r="G68" s="8"/>
      <c r="H68" s="25" t="s">
        <v>47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12"/>
      <c r="E70" s="12"/>
      <c r="F70" s="12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8"/>
      <c r="H71" s="14" t="s">
        <v>50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34" t="s">
        <v>112</v>
      </c>
      <c r="D72" s="34" t="s">
        <v>112</v>
      </c>
      <c r="E72" s="22" t="s">
        <v>33</v>
      </c>
      <c r="F72" s="22" t="s">
        <v>33</v>
      </c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24" t="s">
        <v>87</v>
      </c>
      <c r="D75" s="24" t="s">
        <v>87</v>
      </c>
      <c r="E75" s="24" t="s">
        <v>87</v>
      </c>
      <c r="F75" s="24" t="s">
        <v>87</v>
      </c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13"/>
      <c r="F76" s="13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D77" s="13"/>
      <c r="E77" s="13"/>
      <c r="F77" s="13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2"/>
      <c r="D78" s="13"/>
      <c r="E78" s="13"/>
      <c r="F78" s="13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2"/>
      <c r="D79" s="13"/>
      <c r="E79" s="13"/>
      <c r="F79" s="13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8"/>
      <c r="H81" s="25" t="s">
        <v>51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8"/>
      <c r="H82" s="25" t="s">
        <v>51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69" t="s">
        <v>38</v>
      </c>
      <c r="D83" s="70" t="s">
        <v>38</v>
      </c>
      <c r="E83" s="70" t="s">
        <v>38</v>
      </c>
      <c r="F83" s="13"/>
      <c r="G83" s="8"/>
      <c r="H83" s="1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69" t="s">
        <v>88</v>
      </c>
      <c r="D84" s="14" t="s">
        <v>32</v>
      </c>
      <c r="E84" s="14" t="s">
        <v>31</v>
      </c>
      <c r="F84" s="14" t="s">
        <v>32</v>
      </c>
      <c r="G84" s="8"/>
      <c r="H84" s="1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70" t="s">
        <v>38</v>
      </c>
      <c r="G85" s="8"/>
      <c r="H85" s="1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8"/>
      <c r="H86" s="1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4" t="s">
        <v>100</v>
      </c>
      <c r="H87" s="25" t="s">
        <v>51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8"/>
      <c r="H88" s="25" t="s">
        <v>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70" t="s">
        <v>62</v>
      </c>
      <c r="F90" s="70" t="s">
        <v>62</v>
      </c>
      <c r="G90" s="8"/>
      <c r="H90" s="1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69" t="s">
        <v>88</v>
      </c>
      <c r="G91" s="8"/>
      <c r="H91" s="1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8"/>
      <c r="H92" s="1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13"/>
      <c r="E93" s="13"/>
      <c r="F93" s="13"/>
      <c r="G93" s="8"/>
      <c r="H93" s="1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8"/>
      <c r="H94" s="1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6"/>
      <c r="H95" s="1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8"/>
      <c r="H96" s="1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8"/>
      <c r="H97" s="1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4" t="s">
        <v>58</v>
      </c>
      <c r="D98" s="14" t="s">
        <v>58</v>
      </c>
      <c r="E98" s="14" t="s">
        <v>58</v>
      </c>
      <c r="F98" s="14" t="s">
        <v>58</v>
      </c>
      <c r="G98" s="8"/>
      <c r="H98" s="1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8"/>
      <c r="H99" s="1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24" t="s">
        <v>113</v>
      </c>
      <c r="D103" s="24" t="s">
        <v>113</v>
      </c>
      <c r="E103" s="24" t="s">
        <v>113</v>
      </c>
      <c r="F103" s="24" t="s">
        <v>113</v>
      </c>
      <c r="G103" s="32" t="s">
        <v>114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13"/>
      <c r="F104" s="13"/>
      <c r="G104" s="8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3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115</v>
      </c>
      <c r="D106" s="33" t="s">
        <v>115</v>
      </c>
      <c r="E106" s="33" t="s">
        <v>115</v>
      </c>
      <c r="F106" s="33" t="s">
        <v>115</v>
      </c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69" t="s">
        <v>62</v>
      </c>
      <c r="D107" s="70" t="s">
        <v>62</v>
      </c>
      <c r="E107" s="70" t="s">
        <v>112</v>
      </c>
      <c r="F107" s="70" t="s">
        <v>112</v>
      </c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12"/>
      <c r="E110" s="26"/>
      <c r="F110" s="12"/>
      <c r="G110" s="1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70" t="s">
        <v>99</v>
      </c>
      <c r="G112" s="8"/>
      <c r="H112" s="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44" t="s">
        <v>57</v>
      </c>
      <c r="D113" s="44" t="s">
        <v>32</v>
      </c>
      <c r="E113" s="44" t="s">
        <v>57</v>
      </c>
      <c r="F113" s="44" t="s">
        <v>32</v>
      </c>
      <c r="G113" s="8"/>
      <c r="H113" s="14" t="s">
        <v>57</v>
      </c>
      <c r="I113" s="14" t="s">
        <v>32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69" t="s">
        <v>88</v>
      </c>
      <c r="E114" s="26"/>
      <c r="F114" s="26"/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22" t="s">
        <v>33</v>
      </c>
      <c r="E117" s="22" t="s">
        <v>33</v>
      </c>
      <c r="F117" s="22" t="s">
        <v>33</v>
      </c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24" t="s">
        <v>116</v>
      </c>
      <c r="D118" s="24" t="s">
        <v>116</v>
      </c>
      <c r="E118" s="24" t="s">
        <v>116</v>
      </c>
      <c r="F118" s="24" t="s">
        <v>116</v>
      </c>
      <c r="G118" s="8"/>
      <c r="H118" s="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2"/>
      <c r="D119" s="13"/>
      <c r="E119" s="13"/>
      <c r="F119" s="13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101</v>
      </c>
      <c r="D120" s="24" t="s">
        <v>101</v>
      </c>
      <c r="E120" s="24" t="s">
        <v>101</v>
      </c>
      <c r="F120" s="24" t="s">
        <v>101</v>
      </c>
      <c r="G120" s="32" t="s">
        <v>117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13"/>
      <c r="F121" s="13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8"/>
      <c r="H124" s="2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49" t="s">
        <v>103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8"/>
      <c r="H129" s="1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8"/>
      <c r="H130" s="1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26"/>
      <c r="D131" s="26"/>
      <c r="E131" s="13"/>
      <c r="F131" s="13"/>
      <c r="G131" s="8"/>
      <c r="H131" s="25" t="s">
        <v>61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26"/>
      <c r="F132" s="13"/>
      <c r="G132" s="8"/>
      <c r="H132" s="25" t="s">
        <v>61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13"/>
      <c r="E133" s="13"/>
      <c r="F133" s="27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70" t="s">
        <v>99</v>
      </c>
      <c r="D134" s="70" t="s">
        <v>99</v>
      </c>
      <c r="E134" s="70" t="s">
        <v>99</v>
      </c>
      <c r="F134" s="26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8"/>
      <c r="H135" s="25" t="s">
        <v>63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8"/>
      <c r="H136" s="25" t="s">
        <v>63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24" t="s">
        <v>41</v>
      </c>
      <c r="D142" s="24" t="s">
        <v>41</v>
      </c>
      <c r="E142" s="24" t="s">
        <v>41</v>
      </c>
      <c r="F142" s="24" t="s">
        <v>41</v>
      </c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8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50" t="s">
        <v>38</v>
      </c>
      <c r="D146" s="50" t="s">
        <v>38</v>
      </c>
      <c r="E146" s="50" t="s">
        <v>38</v>
      </c>
      <c r="F146" s="50" t="s">
        <v>38</v>
      </c>
      <c r="G146" s="8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8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8"/>
      <c r="H148" s="25" t="s">
        <v>68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24" t="s">
        <v>87</v>
      </c>
      <c r="D152" s="24" t="s">
        <v>87</v>
      </c>
      <c r="E152" s="24" t="s">
        <v>87</v>
      </c>
      <c r="F152" s="24" t="s">
        <v>87</v>
      </c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72" t="s">
        <v>44</v>
      </c>
      <c r="D159" s="72" t="s">
        <v>44</v>
      </c>
      <c r="E159" s="72" t="s">
        <v>44</v>
      </c>
      <c r="F159" s="72" t="s">
        <v>44</v>
      </c>
      <c r="G159" s="82" t="s">
        <v>127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8"/>
      <c r="H163" s="1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8"/>
      <c r="H165" s="1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6" t="s">
        <v>71</v>
      </c>
      <c r="D166" s="87"/>
      <c r="E166" s="87"/>
      <c r="F166" s="8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8"/>
      <c r="H167" s="25" t="s">
        <v>72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6" t="s">
        <v>73</v>
      </c>
      <c r="D173" s="87"/>
      <c r="E173" s="87"/>
      <c r="F173" s="8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8"/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8"/>
      <c r="H182" s="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8"/>
      <c r="H183" s="32" t="s">
        <v>75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8"/>
      <c r="H184" s="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6"/>
      <c r="D185" s="6"/>
      <c r="E185" s="6"/>
      <c r="F185" s="6"/>
      <c r="G185" s="8"/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.75" customHeight="1">
      <c r="A186" s="36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6"/>
      <c r="H186" s="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6"/>
      <c r="H187" s="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>
        <f t="shared" ref="C188:F188" si="3">COUNTIF(C$4:C$160,"Deutsch")</f>
        <v>3</v>
      </c>
      <c r="D188" s="38">
        <f t="shared" si="3"/>
        <v>3</v>
      </c>
      <c r="E188" s="38">
        <f t="shared" si="3"/>
        <v>3</v>
      </c>
      <c r="F188" s="38">
        <f t="shared" si="3"/>
        <v>3</v>
      </c>
      <c r="G188" s="6"/>
      <c r="H188" s="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6"/>
      <c r="H189" s="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>
        <f t="shared" ref="C190:F190" si="4">COUNTIF(C$4:C$163,"Mathe")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6"/>
      <c r="H190" s="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6"/>
      <c r="H191" s="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>
        <f t="shared" ref="C192:F192" si="5">COUNTIF(C$4:C$154,"Englisch")</f>
        <v>1</v>
      </c>
      <c r="D192" s="38">
        <f t="shared" si="5"/>
        <v>1</v>
      </c>
      <c r="E192" s="38">
        <f t="shared" si="5"/>
        <v>1</v>
      </c>
      <c r="F192" s="38">
        <f t="shared" si="5"/>
        <v>1</v>
      </c>
      <c r="G192" s="6"/>
      <c r="H192" s="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 t="s">
        <v>90</v>
      </c>
      <c r="D193" s="51" t="s">
        <v>90</v>
      </c>
      <c r="E193" s="51" t="s">
        <v>90</v>
      </c>
      <c r="F193" s="51" t="s">
        <v>90</v>
      </c>
      <c r="G193" s="6"/>
      <c r="H193" s="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>
        <f t="shared" ref="C194:F194" si="6">COUNTIF(C$4:C$154,"2.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6"/>
      <c r="H194" s="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52" t="s">
        <v>91</v>
      </c>
      <c r="D195" s="53" t="s">
        <v>91</v>
      </c>
      <c r="E195" s="53" t="s">
        <v>91</v>
      </c>
      <c r="F195" s="53" t="s">
        <v>91</v>
      </c>
      <c r="G195" s="6"/>
      <c r="H195" s="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>
        <f t="shared" ref="C196:F196" si="7">COUNTIF(C$4:C$154,"2.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6"/>
      <c r="H196" s="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52" t="s">
        <v>92</v>
      </c>
      <c r="D197" s="53" t="s">
        <v>92</v>
      </c>
      <c r="E197" s="53" t="s">
        <v>92</v>
      </c>
      <c r="F197" s="53" t="s">
        <v>92</v>
      </c>
      <c r="G197" s="6"/>
      <c r="H197" s="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>
        <f t="shared" ref="C198:F198" si="8">COUNTIF(C$4:C$154,"2.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52" t="s">
        <v>93</v>
      </c>
      <c r="D199" s="53" t="s">
        <v>93</v>
      </c>
      <c r="E199" s="53" t="s">
        <v>93</v>
      </c>
      <c r="F199" s="53" t="s">
        <v>93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>
        <f t="shared" ref="C200:F200" si="9">COUNTIF(C$4:C$154,"2.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101</v>
      </c>
      <c r="D201" s="39" t="s">
        <v>101</v>
      </c>
      <c r="E201" s="39" t="s">
        <v>101</v>
      </c>
      <c r="F201" s="39" t="s">
        <v>101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F202" si="10">COUNTIF(C$4:C$154,"Biologie")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99</v>
      </c>
      <c r="D203" s="39" t="s">
        <v>99</v>
      </c>
      <c r="E203" s="39" t="s">
        <v>99</v>
      </c>
      <c r="F203" s="39" t="s">
        <v>99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F204" si="11">COUNTIF(C$4:C$154,"Physik")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113</v>
      </c>
      <c r="D205" s="39" t="s">
        <v>113</v>
      </c>
      <c r="E205" s="39" t="s">
        <v>113</v>
      </c>
      <c r="F205" s="39" t="s">
        <v>113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F206" si="12">COUNTIF(C$4:C$154,"Chemie")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9" t="s">
        <v>118</v>
      </c>
      <c r="D207" s="39" t="s">
        <v>118</v>
      </c>
      <c r="E207" s="39" t="s">
        <v>118</v>
      </c>
      <c r="F207" s="39" t="s">
        <v>118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8">
        <f t="shared" ref="C208:F208" si="13">COUNTIF(C$4:C$154,"WP3")</f>
        <v>1</v>
      </c>
      <c r="D208" s="38">
        <f t="shared" si="13"/>
        <v>1</v>
      </c>
      <c r="E208" s="38">
        <f t="shared" si="13"/>
        <v>1</v>
      </c>
      <c r="F208" s="38">
        <f t="shared" si="13"/>
        <v>1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9" t="s">
        <v>88</v>
      </c>
      <c r="D209" s="39" t="s">
        <v>88</v>
      </c>
      <c r="E209" s="39" t="s">
        <v>88</v>
      </c>
      <c r="F209" s="39" t="s">
        <v>88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8">
        <f t="shared" ref="C210:F210" si="14">COUNTIF(C$4:C$154,"Geschichte")</f>
        <v>1</v>
      </c>
      <c r="D210" s="38">
        <f t="shared" si="14"/>
        <v>1</v>
      </c>
      <c r="E210" s="38">
        <f t="shared" si="14"/>
        <v>1</v>
      </c>
      <c r="F210" s="38">
        <f t="shared" si="14"/>
        <v>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8" t="s">
        <v>62</v>
      </c>
      <c r="D211" s="8" t="s">
        <v>62</v>
      </c>
      <c r="E211" s="8" t="s">
        <v>62</v>
      </c>
      <c r="F211" s="8" t="s">
        <v>62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8">
        <f t="shared" ref="C212:F212" si="15">COUNTIF(C$4:C$154,"Geographie")</f>
        <v>1</v>
      </c>
      <c r="D212" s="38">
        <f t="shared" si="15"/>
        <v>1</v>
      </c>
      <c r="E212" s="38">
        <f t="shared" si="15"/>
        <v>1</v>
      </c>
      <c r="F212" s="38">
        <f t="shared" si="15"/>
        <v>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8" t="s">
        <v>112</v>
      </c>
      <c r="D213" s="8" t="s">
        <v>112</v>
      </c>
      <c r="E213" s="8" t="s">
        <v>112</v>
      </c>
      <c r="F213" s="8" t="s">
        <v>112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8">
        <f t="shared" ref="C214:F214" si="16">COUNTIF(C$4:C$154,"PGW")</f>
        <v>1</v>
      </c>
      <c r="D214" s="38">
        <f t="shared" si="16"/>
        <v>1</v>
      </c>
      <c r="E214" s="38">
        <f t="shared" si="16"/>
        <v>1</v>
      </c>
      <c r="F214" s="38">
        <f t="shared" si="16"/>
        <v>1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F166"/>
    <mergeCell ref="C173:F173"/>
  </mergeCells>
  <phoneticPr fontId="13" type="noConversion"/>
  <conditionalFormatting sqref="C190:F190 C192:F192">
    <cfRule type="cellIs" dxfId="119" priority="1" stopIfTrue="1" operator="notEqual">
      <formula>2</formula>
    </cfRule>
  </conditionalFormatting>
  <conditionalFormatting sqref="C190:F190 C192:F192">
    <cfRule type="cellIs" dxfId="118" priority="2" stopIfTrue="1" operator="equal">
      <formula>2</formula>
    </cfRule>
  </conditionalFormatting>
  <conditionalFormatting sqref="C194">
    <cfRule type="cellIs" dxfId="117" priority="3" stopIfTrue="1" operator="notEqual">
      <formula>2</formula>
    </cfRule>
  </conditionalFormatting>
  <conditionalFormatting sqref="C194">
    <cfRule type="cellIs" dxfId="116" priority="4" stopIfTrue="1" operator="equal">
      <formula>2</formula>
    </cfRule>
  </conditionalFormatting>
  <conditionalFormatting sqref="D194">
    <cfRule type="cellIs" dxfId="115" priority="5" stopIfTrue="1" operator="notEqual">
      <formula>2</formula>
    </cfRule>
  </conditionalFormatting>
  <conditionalFormatting sqref="D194">
    <cfRule type="cellIs" dxfId="114" priority="6" stopIfTrue="1" operator="equal">
      <formula>2</formula>
    </cfRule>
  </conditionalFormatting>
  <conditionalFormatting sqref="C202:F202 C204:F204 C206:F206 C208:F208 C210:F210 C212:F212 C214:F214">
    <cfRule type="cellIs" dxfId="113" priority="7" stopIfTrue="1" operator="notEqual">
      <formula>1</formula>
    </cfRule>
  </conditionalFormatting>
  <conditionalFormatting sqref="C202:F202 C204:F204 C206:F206 C208:F208 C210:F210 C212:F212 C214:F214">
    <cfRule type="cellIs" dxfId="112" priority="8" stopIfTrue="1" operator="equal">
      <formula>1</formula>
    </cfRule>
  </conditionalFormatting>
  <conditionalFormatting sqref="C188:D188">
    <cfRule type="cellIs" dxfId="111" priority="9" stopIfTrue="1" operator="notEqual">
      <formula>3</formula>
    </cfRule>
  </conditionalFormatting>
  <conditionalFormatting sqref="C188:D188">
    <cfRule type="cellIs" dxfId="110" priority="10" stopIfTrue="1" operator="equal">
      <formula>3</formula>
    </cfRule>
  </conditionalFormatting>
  <conditionalFormatting sqref="E188">
    <cfRule type="cellIs" dxfId="109" priority="11" stopIfTrue="1" operator="notEqual">
      <formula>3</formula>
    </cfRule>
  </conditionalFormatting>
  <conditionalFormatting sqref="E188">
    <cfRule type="cellIs" dxfId="108" priority="12" stopIfTrue="1" operator="equal">
      <formula>3</formula>
    </cfRule>
  </conditionalFormatting>
  <conditionalFormatting sqref="F188">
    <cfRule type="cellIs" dxfId="107" priority="13" stopIfTrue="1" operator="notEqual">
      <formula>3</formula>
    </cfRule>
  </conditionalFormatting>
  <conditionalFormatting sqref="F188">
    <cfRule type="cellIs" dxfId="106" priority="14" stopIfTrue="1" operator="equal">
      <formula>3</formula>
    </cfRule>
  </conditionalFormatting>
  <conditionalFormatting sqref="E194">
    <cfRule type="cellIs" dxfId="105" priority="15" stopIfTrue="1" operator="notEqual">
      <formula>2</formula>
    </cfRule>
  </conditionalFormatting>
  <conditionalFormatting sqref="E194">
    <cfRule type="cellIs" dxfId="104" priority="16" stopIfTrue="1" operator="equal">
      <formula>2</formula>
    </cfRule>
  </conditionalFormatting>
  <conditionalFormatting sqref="F194">
    <cfRule type="cellIs" dxfId="103" priority="17" stopIfTrue="1" operator="notEqual">
      <formula>2</formula>
    </cfRule>
  </conditionalFormatting>
  <conditionalFormatting sqref="F194">
    <cfRule type="cellIs" dxfId="102" priority="18" stopIfTrue="1" operator="equal">
      <formula>2</formula>
    </cfRule>
  </conditionalFormatting>
  <conditionalFormatting sqref="C196">
    <cfRule type="cellIs" dxfId="101" priority="19" stopIfTrue="1" operator="notEqual">
      <formula>2</formula>
    </cfRule>
  </conditionalFormatting>
  <conditionalFormatting sqref="C196">
    <cfRule type="cellIs" dxfId="100" priority="20" stopIfTrue="1" operator="equal">
      <formula>2</formula>
    </cfRule>
  </conditionalFormatting>
  <conditionalFormatting sqref="D196">
    <cfRule type="cellIs" dxfId="99" priority="21" stopIfTrue="1" operator="notEqual">
      <formula>2</formula>
    </cfRule>
  </conditionalFormatting>
  <conditionalFormatting sqref="D196">
    <cfRule type="cellIs" dxfId="98" priority="22" stopIfTrue="1" operator="equal">
      <formula>2</formula>
    </cfRule>
  </conditionalFormatting>
  <conditionalFormatting sqref="E196">
    <cfRule type="cellIs" dxfId="97" priority="23" stopIfTrue="1" operator="notEqual">
      <formula>2</formula>
    </cfRule>
  </conditionalFormatting>
  <conditionalFormatting sqref="E196">
    <cfRule type="cellIs" dxfId="96" priority="24" stopIfTrue="1" operator="equal">
      <formula>2</formula>
    </cfRule>
  </conditionalFormatting>
  <conditionalFormatting sqref="F196">
    <cfRule type="cellIs" dxfId="95" priority="25" stopIfTrue="1" operator="notEqual">
      <formula>2</formula>
    </cfRule>
  </conditionalFormatting>
  <conditionalFormatting sqref="F196">
    <cfRule type="cellIs" dxfId="94" priority="26" stopIfTrue="1" operator="equal">
      <formula>2</formula>
    </cfRule>
  </conditionalFormatting>
  <conditionalFormatting sqref="C198">
    <cfRule type="cellIs" dxfId="93" priority="27" stopIfTrue="1" operator="notEqual">
      <formula>2</formula>
    </cfRule>
  </conditionalFormatting>
  <conditionalFormatting sqref="C198">
    <cfRule type="cellIs" dxfId="92" priority="28" stopIfTrue="1" operator="equal">
      <formula>2</formula>
    </cfRule>
  </conditionalFormatting>
  <conditionalFormatting sqref="D198">
    <cfRule type="cellIs" dxfId="91" priority="29" stopIfTrue="1" operator="notEqual">
      <formula>2</formula>
    </cfRule>
  </conditionalFormatting>
  <conditionalFormatting sqref="D198">
    <cfRule type="cellIs" dxfId="90" priority="30" stopIfTrue="1" operator="equal">
      <formula>2</formula>
    </cfRule>
  </conditionalFormatting>
  <conditionalFormatting sqref="E198">
    <cfRule type="cellIs" dxfId="89" priority="31" stopIfTrue="1" operator="notEqual">
      <formula>2</formula>
    </cfRule>
  </conditionalFormatting>
  <conditionalFormatting sqref="E198">
    <cfRule type="cellIs" dxfId="88" priority="32" stopIfTrue="1" operator="equal">
      <formula>2</formula>
    </cfRule>
  </conditionalFormatting>
  <conditionalFormatting sqref="F198">
    <cfRule type="cellIs" dxfId="87" priority="33" stopIfTrue="1" operator="notEqual">
      <formula>2</formula>
    </cfRule>
  </conditionalFormatting>
  <conditionalFormatting sqref="F198">
    <cfRule type="cellIs" dxfId="86" priority="34" stopIfTrue="1" operator="equal">
      <formula>2</formula>
    </cfRule>
  </conditionalFormatting>
  <conditionalFormatting sqref="C200">
    <cfRule type="cellIs" dxfId="85" priority="35" stopIfTrue="1" operator="notEqual">
      <formula>2</formula>
    </cfRule>
  </conditionalFormatting>
  <conditionalFormatting sqref="C200">
    <cfRule type="cellIs" dxfId="84" priority="36" stopIfTrue="1" operator="equal">
      <formula>2</formula>
    </cfRule>
  </conditionalFormatting>
  <conditionalFormatting sqref="D200">
    <cfRule type="cellIs" dxfId="83" priority="37" stopIfTrue="1" operator="notEqual">
      <formula>2</formula>
    </cfRule>
  </conditionalFormatting>
  <conditionalFormatting sqref="D200">
    <cfRule type="cellIs" dxfId="82" priority="38" stopIfTrue="1" operator="equal">
      <formula>2</formula>
    </cfRule>
  </conditionalFormatting>
  <conditionalFormatting sqref="E200">
    <cfRule type="cellIs" dxfId="81" priority="39" stopIfTrue="1" operator="notEqual">
      <formula>2</formula>
    </cfRule>
  </conditionalFormatting>
  <conditionalFormatting sqref="E200">
    <cfRule type="cellIs" dxfId="80" priority="40" stopIfTrue="1" operator="equal">
      <formula>2</formula>
    </cfRule>
  </conditionalFormatting>
  <conditionalFormatting sqref="F200">
    <cfRule type="cellIs" dxfId="79" priority="41" stopIfTrue="1" operator="notEqual">
      <formula>2</formula>
    </cfRule>
  </conditionalFormatting>
  <conditionalFormatting sqref="F200">
    <cfRule type="cellIs" dxfId="78" priority="42" stopIfTrue="1" operator="equal">
      <formula>2</formula>
    </cfRule>
  </conditionalFormatting>
  <conditionalFormatting sqref="B10:B161">
    <cfRule type="cellIs" dxfId="77" priority="43" stopIfTrue="1" operator="equal">
      <formula>"Samstag"</formula>
    </cfRule>
  </conditionalFormatting>
  <conditionalFormatting sqref="B10:B161">
    <cfRule type="cellIs" dxfId="76" priority="44" stopIfTrue="1" operator="equal">
      <formula>"Sonntag"</formula>
    </cfRule>
  </conditionalFormatting>
  <conditionalFormatting sqref="B181">
    <cfRule type="cellIs" dxfId="75" priority="45" stopIfTrue="1" operator="equal">
      <formula>"Samstag"</formula>
    </cfRule>
  </conditionalFormatting>
  <conditionalFormatting sqref="B181">
    <cfRule type="cellIs" dxfId="74" priority="46" stopIfTrue="1" operator="equal">
      <formula>"Sonntag"</formula>
    </cfRule>
  </conditionalFormatting>
  <conditionalFormatting sqref="B177:B180">
    <cfRule type="cellIs" dxfId="73" priority="47" stopIfTrue="1" operator="equal">
      <formula>"Samstag"</formula>
    </cfRule>
  </conditionalFormatting>
  <conditionalFormatting sqref="B177:B180">
    <cfRule type="cellIs" dxfId="72" priority="48" stopIfTrue="1" operator="equal">
      <formula>"Sonntag"</formula>
    </cfRule>
  </conditionalFormatting>
  <conditionalFormatting sqref="B182">
    <cfRule type="cellIs" dxfId="71" priority="49" stopIfTrue="1" operator="equal">
      <formula>"Samstag"</formula>
    </cfRule>
  </conditionalFormatting>
  <conditionalFormatting sqref="B182">
    <cfRule type="cellIs" dxfId="70" priority="50" stopIfTrue="1" operator="equal">
      <formula>"Sonntag"</formula>
    </cfRule>
  </conditionalFormatting>
  <conditionalFormatting sqref="B183">
    <cfRule type="cellIs" dxfId="69" priority="51" stopIfTrue="1" operator="equal">
      <formula>"Samstag"</formula>
    </cfRule>
  </conditionalFormatting>
  <conditionalFormatting sqref="B183">
    <cfRule type="cellIs" dxfId="68" priority="52" stopIfTrue="1" operator="equal">
      <formula>"Sonntag"</formula>
    </cfRule>
  </conditionalFormatting>
  <conditionalFormatting sqref="B3:B9">
    <cfRule type="cellIs" dxfId="67" priority="53" stopIfTrue="1" operator="equal">
      <formula>"Samstag"</formula>
    </cfRule>
  </conditionalFormatting>
  <conditionalFormatting sqref="B3:B9">
    <cfRule type="cellIs" dxfId="66" priority="54" stopIfTrue="1" operator="equal">
      <formula>"Sonntag"</formula>
    </cfRule>
  </conditionalFormatting>
  <conditionalFormatting sqref="B162:B170">
    <cfRule type="cellIs" dxfId="65" priority="55" stopIfTrue="1" operator="equal">
      <formula>"Samstag"</formula>
    </cfRule>
  </conditionalFormatting>
  <conditionalFormatting sqref="B162:B170">
    <cfRule type="cellIs" dxfId="64" priority="56" stopIfTrue="1" operator="equal">
      <formula>"Sonntag"</formula>
    </cfRule>
  </conditionalFormatting>
  <conditionalFormatting sqref="B171:B175">
    <cfRule type="cellIs" dxfId="63" priority="57" stopIfTrue="1" operator="equal">
      <formula>"Samstag"</formula>
    </cfRule>
  </conditionalFormatting>
  <conditionalFormatting sqref="B171:B175">
    <cfRule type="cellIs" dxfId="62" priority="58" stopIfTrue="1" operator="equal">
      <formula>"Sonntag"</formula>
    </cfRule>
  </conditionalFormatting>
  <conditionalFormatting sqref="B176">
    <cfRule type="cellIs" dxfId="61" priority="59" stopIfTrue="1" operator="equal">
      <formula>"Samstag"</formula>
    </cfRule>
  </conditionalFormatting>
  <conditionalFormatting sqref="B176">
    <cfRule type="cellIs" dxfId="60" priority="60" stopIfTrue="1" operator="equal">
      <formula>"Sonntag"</formula>
    </cfRule>
  </conditionalFormatting>
  <printOptions horizontalCentered="1" verticalCentered="1"/>
  <pageMargins left="0" right="0" top="1.023611111111111" bottom="0.78749999999999998" header="0" footer="0"/>
  <pageSetup paperSize="9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150" zoomScaleNormal="150" zoomScalePageLayoutView="150" workbookViewId="0">
      <pane ySplit="1" topLeftCell="A22" activePane="bottomLeft" state="frozen"/>
      <selection pane="bottomLeft" activeCell="D24" sqref="D24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4.33203125" customWidth="1"/>
    <col min="4" max="4" width="14.1640625" customWidth="1"/>
    <col min="5" max="5" width="13.83203125" customWidth="1"/>
    <col min="6" max="6" width="14.33203125" customWidth="1"/>
    <col min="7" max="7" width="22.1640625" customWidth="1"/>
    <col min="8" max="8" width="14.832031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119</v>
      </c>
      <c r="D1" s="5" t="s">
        <v>120</v>
      </c>
      <c r="E1" s="5" t="s">
        <v>121</v>
      </c>
      <c r="F1" s="5" t="s">
        <v>122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21"/>
      <c r="D2" s="21"/>
      <c r="E2" s="21"/>
      <c r="F2" s="2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3" t="s">
        <v>30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6"/>
      <c r="H19" s="6"/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6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4" t="s">
        <v>38</v>
      </c>
      <c r="D23" s="24" t="s">
        <v>38</v>
      </c>
      <c r="E23" s="24" t="s">
        <v>38</v>
      </c>
      <c r="F23" s="24" t="s">
        <v>38</v>
      </c>
      <c r="G23" s="24" t="s">
        <v>114</v>
      </c>
      <c r="H23" s="48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2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9" t="s">
        <v>109</v>
      </c>
      <c r="D27" s="29" t="s">
        <v>109</v>
      </c>
      <c r="E27" s="29" t="s">
        <v>109</v>
      </c>
      <c r="F27" s="29" t="s">
        <v>109</v>
      </c>
      <c r="G27" s="23" t="s">
        <v>123</v>
      </c>
      <c r="H27" s="4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4" t="s">
        <v>110</v>
      </c>
      <c r="D30" s="14" t="s">
        <v>110</v>
      </c>
      <c r="E30" s="14" t="s">
        <v>110</v>
      </c>
      <c r="F30" s="14" t="s">
        <v>110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0"/>
      <c r="E32" s="11"/>
      <c r="F32" s="1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4" t="s">
        <v>87</v>
      </c>
      <c r="D33" s="24" t="s">
        <v>87</v>
      </c>
      <c r="E33" s="24" t="s">
        <v>87</v>
      </c>
      <c r="F33" s="24" t="s">
        <v>87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32" t="s">
        <v>44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31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 t="s">
        <v>42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69" t="s">
        <v>113</v>
      </c>
      <c r="D40" s="70" t="s">
        <v>99</v>
      </c>
      <c r="E40" s="30" t="s">
        <v>41</v>
      </c>
      <c r="F40" s="13"/>
      <c r="G40" s="1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13"/>
      <c r="F41" s="70" t="s">
        <v>41</v>
      </c>
      <c r="G41" s="1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24" t="s">
        <v>44</v>
      </c>
      <c r="D42" s="24" t="s">
        <v>44</v>
      </c>
      <c r="E42" s="14" t="s">
        <v>124</v>
      </c>
      <c r="F42" s="24" t="s">
        <v>44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24" t="s">
        <v>44</v>
      </c>
      <c r="F43" s="1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2"/>
      <c r="D44" s="12"/>
      <c r="E44" s="12"/>
      <c r="F44" s="1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25" t="s">
        <v>46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4" t="s">
        <v>125</v>
      </c>
      <c r="D61" s="14" t="s">
        <v>125</v>
      </c>
      <c r="E61" s="14" t="s">
        <v>125</v>
      </c>
      <c r="F61" s="14" t="s">
        <v>125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4" t="s">
        <v>125</v>
      </c>
      <c r="D62" s="14" t="s">
        <v>125</v>
      </c>
      <c r="E62" s="14" t="s">
        <v>125</v>
      </c>
      <c r="F62" s="14" t="s">
        <v>125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4" t="s">
        <v>125</v>
      </c>
      <c r="D63" s="14" t="s">
        <v>125</v>
      </c>
      <c r="E63" s="14" t="s">
        <v>125</v>
      </c>
      <c r="F63" s="14" t="s">
        <v>125</v>
      </c>
      <c r="G63" s="1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4" t="s">
        <v>125</v>
      </c>
      <c r="D64" s="14" t="s">
        <v>125</v>
      </c>
      <c r="E64" s="14" t="s">
        <v>125</v>
      </c>
      <c r="F64" s="14" t="s">
        <v>125</v>
      </c>
      <c r="G64" s="1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4" t="s">
        <v>125</v>
      </c>
      <c r="D65" s="14" t="s">
        <v>125</v>
      </c>
      <c r="E65" s="14" t="s">
        <v>125</v>
      </c>
      <c r="F65" s="14" t="s">
        <v>125</v>
      </c>
      <c r="G65" s="1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25" t="s">
        <v>47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4" t="s">
        <v>125</v>
      </c>
      <c r="D68" s="14" t="s">
        <v>125</v>
      </c>
      <c r="E68" s="14" t="s">
        <v>125</v>
      </c>
      <c r="F68" s="14" t="s">
        <v>125</v>
      </c>
      <c r="G68" s="25" t="s">
        <v>47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4" t="s">
        <v>125</v>
      </c>
      <c r="D69" s="14" t="s">
        <v>125</v>
      </c>
      <c r="E69" s="14" t="s">
        <v>125</v>
      </c>
      <c r="F69" s="14" t="s">
        <v>125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4" t="s">
        <v>125</v>
      </c>
      <c r="D70" s="14" t="s">
        <v>125</v>
      </c>
      <c r="E70" s="14" t="s">
        <v>125</v>
      </c>
      <c r="F70" s="14" t="s">
        <v>125</v>
      </c>
      <c r="G70" s="23" t="s">
        <v>123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125</v>
      </c>
      <c r="D71" s="14" t="s">
        <v>125</v>
      </c>
      <c r="E71" s="14" t="s">
        <v>125</v>
      </c>
      <c r="F71" s="14" t="s">
        <v>125</v>
      </c>
      <c r="G71" s="14" t="s">
        <v>50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14" t="s">
        <v>125</v>
      </c>
      <c r="D72" s="14" t="s">
        <v>125</v>
      </c>
      <c r="E72" s="14" t="s">
        <v>125</v>
      </c>
      <c r="F72" s="14" t="s">
        <v>125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4" t="s">
        <v>125</v>
      </c>
      <c r="D75" s="14" t="s">
        <v>125</v>
      </c>
      <c r="E75" s="14" t="s">
        <v>125</v>
      </c>
      <c r="F75" s="14" t="s">
        <v>125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4" t="s">
        <v>125</v>
      </c>
      <c r="D76" s="14" t="s">
        <v>125</v>
      </c>
      <c r="E76" s="14" t="s">
        <v>125</v>
      </c>
      <c r="F76" s="14" t="s">
        <v>125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4" t="s">
        <v>125</v>
      </c>
      <c r="D77" s="14" t="s">
        <v>125</v>
      </c>
      <c r="E77" s="14" t="s">
        <v>125</v>
      </c>
      <c r="F77" s="14" t="s">
        <v>125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4" t="s">
        <v>125</v>
      </c>
      <c r="D78" s="14" t="s">
        <v>125</v>
      </c>
      <c r="E78" s="14" t="s">
        <v>125</v>
      </c>
      <c r="F78" s="14" t="s">
        <v>125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4" t="s">
        <v>125</v>
      </c>
      <c r="D79" s="14" t="s">
        <v>125</v>
      </c>
      <c r="E79" s="14" t="s">
        <v>125</v>
      </c>
      <c r="F79" s="14" t="s">
        <v>125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25" t="s">
        <v>51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25" t="s">
        <v>51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30" t="s">
        <v>41</v>
      </c>
      <c r="D83" s="30" t="s">
        <v>41</v>
      </c>
      <c r="E83" s="13"/>
      <c r="F83" s="13"/>
      <c r="G83" s="1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1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1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25" t="s">
        <v>51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25" t="s">
        <v>51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1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1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70" t="s">
        <v>88</v>
      </c>
      <c r="D92" s="13"/>
      <c r="E92" s="70" t="s">
        <v>88</v>
      </c>
      <c r="F92" s="13"/>
      <c r="G92" s="1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13"/>
      <c r="E93" s="13"/>
      <c r="F93" s="13"/>
      <c r="G93" s="1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1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69" t="s">
        <v>99</v>
      </c>
      <c r="F104" s="27"/>
      <c r="G104" s="8"/>
      <c r="H104" s="4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69" t="s">
        <v>99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54" t="s">
        <v>62</v>
      </c>
      <c r="D106" s="54" t="s">
        <v>62</v>
      </c>
      <c r="E106" s="54" t="s">
        <v>62</v>
      </c>
      <c r="F106" s="54" t="s">
        <v>62</v>
      </c>
      <c r="G106" s="55" t="s">
        <v>86</v>
      </c>
      <c r="H106" s="33" t="s">
        <v>115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13"/>
      <c r="E107" s="13"/>
      <c r="F107" s="13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69" t="s">
        <v>99</v>
      </c>
      <c r="D110" s="31"/>
      <c r="E110" s="70" t="s">
        <v>113</v>
      </c>
      <c r="F110" s="70" t="s">
        <v>112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70" t="s">
        <v>113</v>
      </c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70" t="s">
        <v>112</v>
      </c>
      <c r="E113" s="14" t="s">
        <v>57</v>
      </c>
      <c r="F113" s="14" t="s">
        <v>32</v>
      </c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70" t="s">
        <v>112</v>
      </c>
      <c r="D114" s="70" t="s">
        <v>113</v>
      </c>
      <c r="E114" s="70" t="s">
        <v>112</v>
      </c>
      <c r="F114" s="26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70" t="s">
        <v>88</v>
      </c>
      <c r="E117" s="22" t="s">
        <v>33</v>
      </c>
      <c r="F117" s="22" t="s">
        <v>33</v>
      </c>
      <c r="G117" s="2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2"/>
      <c r="D119" s="13"/>
      <c r="E119" s="13"/>
      <c r="F119" s="13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98</v>
      </c>
      <c r="D120" s="24" t="s">
        <v>98</v>
      </c>
      <c r="E120" s="24" t="s">
        <v>98</v>
      </c>
      <c r="F120" s="24" t="s">
        <v>98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27"/>
      <c r="E121" s="13"/>
      <c r="F121" s="70" t="s">
        <v>88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2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13"/>
      <c r="G131" s="25" t="s">
        <v>61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30" t="s">
        <v>41</v>
      </c>
      <c r="D132" s="30" t="s">
        <v>41</v>
      </c>
      <c r="E132" s="13"/>
      <c r="F132" s="13"/>
      <c r="G132" s="25" t="s">
        <v>61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69" t="s">
        <v>38</v>
      </c>
      <c r="D133" s="70" t="s">
        <v>38</v>
      </c>
      <c r="E133" s="70" t="s">
        <v>38</v>
      </c>
      <c r="F133" s="70" t="s">
        <v>38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26"/>
      <c r="D135" s="26"/>
      <c r="E135" s="26"/>
      <c r="F135" s="12"/>
      <c r="G135" s="25" t="s">
        <v>63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25" t="s">
        <v>63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24" t="s">
        <v>116</v>
      </c>
      <c r="D142" s="24" t="s">
        <v>116</v>
      </c>
      <c r="E142" s="24" t="s">
        <v>116</v>
      </c>
      <c r="F142" s="24" t="s">
        <v>116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24" t="s">
        <v>44</v>
      </c>
      <c r="D147" s="24" t="s">
        <v>44</v>
      </c>
      <c r="E147" s="24" t="s">
        <v>44</v>
      </c>
      <c r="F147" s="24" t="s">
        <v>44</v>
      </c>
      <c r="G147" s="32" t="s">
        <v>126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25" t="s">
        <v>68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44" t="s">
        <v>34</v>
      </c>
      <c r="D152" s="13"/>
      <c r="E152" s="30" t="s">
        <v>41</v>
      </c>
      <c r="F152" s="13"/>
      <c r="G152" s="41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70" t="s">
        <v>41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6"/>
      <c r="H154" s="2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32" t="s">
        <v>87</v>
      </c>
      <c r="D159" s="32" t="s">
        <v>87</v>
      </c>
      <c r="E159" s="32" t="s">
        <v>87</v>
      </c>
      <c r="F159" s="32" t="s">
        <v>87</v>
      </c>
      <c r="G159" s="32" t="s">
        <v>127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32" t="s">
        <v>127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6" t="s">
        <v>71</v>
      </c>
      <c r="D166" s="87"/>
      <c r="E166" s="87"/>
      <c r="F166" s="88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25" t="s">
        <v>72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6" t="s">
        <v>73</v>
      </c>
      <c r="D173" s="87"/>
      <c r="E173" s="87"/>
      <c r="F173" s="88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6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6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6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32" t="s">
        <v>75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.75" customHeight="1">
      <c r="A184" s="36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3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36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>
        <f t="shared" ref="C188:F188" si="3">COUNTIF(C$4:C$154,"Deutsch")</f>
        <v>2</v>
      </c>
      <c r="D188" s="38">
        <f t="shared" si="3"/>
        <v>2</v>
      </c>
      <c r="E188" s="38">
        <f t="shared" si="3"/>
        <v>2</v>
      </c>
      <c r="F188" s="38">
        <f t="shared" si="3"/>
        <v>2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>
        <f t="shared" ref="C190:F190" si="4">COUNTIF(C$4:C$154,"Mathe")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>
        <f t="shared" ref="C192:F192" si="5">COUNTIF(C$4:C$154,"Englisch")</f>
        <v>2</v>
      </c>
      <c r="D192" s="38">
        <f t="shared" si="5"/>
        <v>2</v>
      </c>
      <c r="E192" s="38">
        <f t="shared" si="5"/>
        <v>2</v>
      </c>
      <c r="F192" s="38">
        <f t="shared" si="5"/>
        <v>2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 t="s">
        <v>90</v>
      </c>
      <c r="D193" s="38" t="s">
        <v>90</v>
      </c>
      <c r="E193" s="38" t="s">
        <v>90</v>
      </c>
      <c r="F193" s="38" t="s">
        <v>90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>
        <f t="shared" ref="C194:F194" si="6">COUNTIF(C$9:C$159,"2.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38" t="s">
        <v>91</v>
      </c>
      <c r="D195" s="38" t="s">
        <v>91</v>
      </c>
      <c r="E195" s="38" t="s">
        <v>91</v>
      </c>
      <c r="F195" s="38" t="s">
        <v>91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>
        <f t="shared" ref="C196:F196" si="7">COUNTIF(C$9:C$159,"2.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38" t="s">
        <v>92</v>
      </c>
      <c r="D197" s="38" t="s">
        <v>92</v>
      </c>
      <c r="E197" s="38" t="s">
        <v>92</v>
      </c>
      <c r="F197" s="38" t="s">
        <v>92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>
        <f t="shared" ref="C198:F198" si="8">COUNTIF(C$9:C$159,"2.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38" t="s">
        <v>93</v>
      </c>
      <c r="D199" s="38" t="s">
        <v>93</v>
      </c>
      <c r="E199" s="38" t="s">
        <v>93</v>
      </c>
      <c r="F199" s="38" t="s">
        <v>93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>
        <f t="shared" ref="C200:F200" si="9">COUNTIF(C$9:C$159,"2.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99</v>
      </c>
      <c r="D201" s="39" t="s">
        <v>99</v>
      </c>
      <c r="E201" s="39" t="s">
        <v>99</v>
      </c>
      <c r="F201" s="39" t="s">
        <v>99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F202" si="10">COUNTIF(C$4:C$154,"Physik")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113</v>
      </c>
      <c r="D203" s="39" t="s">
        <v>113</v>
      </c>
      <c r="E203" s="39" t="s">
        <v>113</v>
      </c>
      <c r="F203" s="39" t="s">
        <v>113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F204" si="11">COUNTIF(C$4:C$154,"Chemie")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88</v>
      </c>
      <c r="D205" s="39" t="s">
        <v>88</v>
      </c>
      <c r="E205" s="39" t="s">
        <v>88</v>
      </c>
      <c r="F205" s="39" t="s">
        <v>88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F206" si="12">COUNTIF(C$4:C$154,"Geschichte")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9" t="s">
        <v>62</v>
      </c>
      <c r="D207" s="39" t="s">
        <v>62</v>
      </c>
      <c r="E207" s="39" t="s">
        <v>62</v>
      </c>
      <c r="F207" s="39" t="s">
        <v>62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8">
        <f t="shared" ref="C208:F208" si="13">COUNTIF(C$4:C$154,"Geographie")</f>
        <v>1</v>
      </c>
      <c r="D208" s="38">
        <f t="shared" si="13"/>
        <v>1</v>
      </c>
      <c r="E208" s="38">
        <f t="shared" si="13"/>
        <v>1</v>
      </c>
      <c r="F208" s="38">
        <f t="shared" si="13"/>
        <v>1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9" t="s">
        <v>112</v>
      </c>
      <c r="D209" s="39" t="s">
        <v>112</v>
      </c>
      <c r="E209" s="39" t="s">
        <v>112</v>
      </c>
      <c r="F209" s="39" t="s">
        <v>112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8">
        <f t="shared" ref="C210:F210" si="14">COUNTIF(C$4:C$154,"PGW")</f>
        <v>1</v>
      </c>
      <c r="D210" s="38">
        <f t="shared" si="14"/>
        <v>1</v>
      </c>
      <c r="E210" s="38">
        <f t="shared" si="14"/>
        <v>1</v>
      </c>
      <c r="F210" s="38">
        <f t="shared" si="14"/>
        <v>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39" t="s">
        <v>116</v>
      </c>
      <c r="D211" s="39" t="s">
        <v>116</v>
      </c>
      <c r="E211" s="39" t="s">
        <v>116</v>
      </c>
      <c r="F211" s="39" t="s">
        <v>116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8">
        <f t="shared" ref="C212:F212" si="15">COUNTIF(C$4:C$154,"WP3")</f>
        <v>1</v>
      </c>
      <c r="D212" s="38">
        <f t="shared" si="15"/>
        <v>1</v>
      </c>
      <c r="E212" s="38">
        <f t="shared" si="15"/>
        <v>1</v>
      </c>
      <c r="F212" s="38">
        <f t="shared" si="15"/>
        <v>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39" t="s">
        <v>98</v>
      </c>
      <c r="D213" s="39" t="s">
        <v>98</v>
      </c>
      <c r="E213" s="39" t="s">
        <v>98</v>
      </c>
      <c r="F213" s="39" t="s">
        <v>98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8">
        <f t="shared" ref="C214:F214" si="16">COUNTIF(C$4:C$154,"Phil/Reli")</f>
        <v>1</v>
      </c>
      <c r="D214" s="38">
        <f t="shared" si="16"/>
        <v>1</v>
      </c>
      <c r="E214" s="38">
        <f t="shared" si="16"/>
        <v>1</v>
      </c>
      <c r="F214" s="38">
        <f t="shared" si="16"/>
        <v>1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G10:G13"/>
    <mergeCell ref="C166:F166"/>
    <mergeCell ref="C173:F173"/>
  </mergeCells>
  <phoneticPr fontId="13" type="noConversion"/>
  <conditionalFormatting sqref="C202:F202 C204:F204 C206:F206 C208:F208 C210:F210 C212:F212 C214:F214">
    <cfRule type="cellIs" dxfId="59" priority="1" stopIfTrue="1" operator="notEqual">
      <formula>1</formula>
    </cfRule>
  </conditionalFormatting>
  <conditionalFormatting sqref="C202:F202 C204:F204 C206:F206 C208:F208 C210:F210 C212:F212 C214:F214">
    <cfRule type="cellIs" dxfId="58" priority="2" stopIfTrue="1" operator="equal">
      <formula>1</formula>
    </cfRule>
  </conditionalFormatting>
  <conditionalFormatting sqref="C188:F188 C190:F190 C192:F192 C194:F194 C196:F196 C198:F198 C200:F200">
    <cfRule type="cellIs" dxfId="57" priority="3" stopIfTrue="1" operator="notEqual">
      <formula>2</formula>
    </cfRule>
  </conditionalFormatting>
  <conditionalFormatting sqref="C188:F188 C190:F190 C192:F192 C194:F194 C196:F196 C198:F198 C200:F200">
    <cfRule type="cellIs" dxfId="56" priority="4" stopIfTrue="1" operator="equal">
      <formula>2</formula>
    </cfRule>
  </conditionalFormatting>
  <conditionalFormatting sqref="B10:B161">
    <cfRule type="cellIs" dxfId="55" priority="5" stopIfTrue="1" operator="equal">
      <formula>"Samstag"</formula>
    </cfRule>
  </conditionalFormatting>
  <conditionalFormatting sqref="B10:B161">
    <cfRule type="cellIs" dxfId="54" priority="6" stopIfTrue="1" operator="equal">
      <formula>"Sonntag"</formula>
    </cfRule>
  </conditionalFormatting>
  <conditionalFormatting sqref="B181">
    <cfRule type="cellIs" dxfId="53" priority="7" stopIfTrue="1" operator="equal">
      <formula>"Samstag"</formula>
    </cfRule>
  </conditionalFormatting>
  <conditionalFormatting sqref="B181">
    <cfRule type="cellIs" dxfId="52" priority="8" stopIfTrue="1" operator="equal">
      <formula>"Sonntag"</formula>
    </cfRule>
  </conditionalFormatting>
  <conditionalFormatting sqref="B177:B180">
    <cfRule type="cellIs" dxfId="51" priority="9" stopIfTrue="1" operator="equal">
      <formula>"Samstag"</formula>
    </cfRule>
  </conditionalFormatting>
  <conditionalFormatting sqref="B177:B180">
    <cfRule type="cellIs" dxfId="50" priority="10" stopIfTrue="1" operator="equal">
      <formula>"Sonntag"</formula>
    </cfRule>
  </conditionalFormatting>
  <conditionalFormatting sqref="B182">
    <cfRule type="cellIs" dxfId="49" priority="11" stopIfTrue="1" operator="equal">
      <formula>"Samstag"</formula>
    </cfRule>
  </conditionalFormatting>
  <conditionalFormatting sqref="B182">
    <cfRule type="cellIs" dxfId="48" priority="12" stopIfTrue="1" operator="equal">
      <formula>"Sonntag"</formula>
    </cfRule>
  </conditionalFormatting>
  <conditionalFormatting sqref="B183">
    <cfRule type="cellIs" dxfId="47" priority="13" stopIfTrue="1" operator="equal">
      <formula>"Samstag"</formula>
    </cfRule>
  </conditionalFormatting>
  <conditionalFormatting sqref="B183">
    <cfRule type="cellIs" dxfId="46" priority="14" stopIfTrue="1" operator="equal">
      <formula>"Sonntag"</formula>
    </cfRule>
  </conditionalFormatting>
  <conditionalFormatting sqref="B3:B9">
    <cfRule type="cellIs" dxfId="45" priority="15" stopIfTrue="1" operator="equal">
      <formula>"Samstag"</formula>
    </cfRule>
  </conditionalFormatting>
  <conditionalFormatting sqref="B3:B9">
    <cfRule type="cellIs" dxfId="44" priority="16" stopIfTrue="1" operator="equal">
      <formula>"Sonntag"</formula>
    </cfRule>
  </conditionalFormatting>
  <conditionalFormatting sqref="B162:B170">
    <cfRule type="cellIs" dxfId="43" priority="17" stopIfTrue="1" operator="equal">
      <formula>"Samstag"</formula>
    </cfRule>
  </conditionalFormatting>
  <conditionalFormatting sqref="B162:B170">
    <cfRule type="cellIs" dxfId="42" priority="18" stopIfTrue="1" operator="equal">
      <formula>"Sonntag"</formula>
    </cfRule>
  </conditionalFormatting>
  <conditionalFormatting sqref="B171:B175">
    <cfRule type="cellIs" dxfId="41" priority="19" stopIfTrue="1" operator="equal">
      <formula>"Samstag"</formula>
    </cfRule>
  </conditionalFormatting>
  <conditionalFormatting sqref="B171:B175">
    <cfRule type="cellIs" dxfId="40" priority="20" stopIfTrue="1" operator="equal">
      <formula>"Sonntag"</formula>
    </cfRule>
  </conditionalFormatting>
  <conditionalFormatting sqref="B176">
    <cfRule type="cellIs" dxfId="39" priority="21" stopIfTrue="1" operator="equal">
      <formula>"Samstag"</formula>
    </cfRule>
  </conditionalFormatting>
  <conditionalFormatting sqref="B176">
    <cfRule type="cellIs" dxfId="38" priority="22" stopIfTrue="1" operator="equal">
      <formula>"Sonntag"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scale="78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150" zoomScaleNormal="150" zoomScalePageLayoutView="150" workbookViewId="0">
      <pane ySplit="1" topLeftCell="A154" activePane="bottomLeft" state="frozen"/>
      <selection pane="bottomLeft" activeCell="I156" sqref="I156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3.33203125" customWidth="1"/>
    <col min="4" max="4" width="12.5" customWidth="1"/>
    <col min="5" max="6" width="13.33203125" customWidth="1"/>
    <col min="7" max="7" width="13.5" customWidth="1"/>
    <col min="8" max="8" width="14.1640625" customWidth="1"/>
    <col min="9" max="9" width="22.1640625" customWidth="1"/>
    <col min="10" max="26" width="10.83203125" customWidth="1"/>
  </cols>
  <sheetData>
    <row r="1" spans="1:26" ht="21.75" customHeight="1">
      <c r="A1" s="4" t="s">
        <v>21</v>
      </c>
      <c r="B1" s="5"/>
      <c r="C1" s="5" t="s">
        <v>128</v>
      </c>
      <c r="D1" s="5" t="s">
        <v>129</v>
      </c>
      <c r="E1" s="5" t="s">
        <v>130</v>
      </c>
      <c r="F1" s="5" t="s">
        <v>131</v>
      </c>
      <c r="G1" s="5" t="s">
        <v>132</v>
      </c>
      <c r="H1" s="5" t="s">
        <v>133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11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11"/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13"/>
      <c r="I5" s="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13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14" t="s">
        <v>28</v>
      </c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13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17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11"/>
      <c r="I10" s="83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11"/>
      <c r="I11" s="8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13"/>
      <c r="I12" s="8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13"/>
      <c r="I13" s="8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56"/>
      <c r="I14" s="1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56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57" t="s">
        <v>32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5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5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33</v>
      </c>
      <c r="H19" s="59" t="s">
        <v>33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59" t="s">
        <v>35</v>
      </c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60" t="s">
        <v>36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5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48" t="s">
        <v>37</v>
      </c>
      <c r="D23" s="48" t="s">
        <v>37</v>
      </c>
      <c r="E23" s="34" t="s">
        <v>38</v>
      </c>
      <c r="F23" s="34" t="s">
        <v>38</v>
      </c>
      <c r="G23" s="48" t="s">
        <v>37</v>
      </c>
      <c r="H23" s="48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5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5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13"/>
      <c r="H26" s="56"/>
      <c r="I26" s="2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2"/>
      <c r="E27" s="12"/>
      <c r="F27" s="12"/>
      <c r="G27" s="12"/>
      <c r="H27" s="29" t="s">
        <v>109</v>
      </c>
      <c r="I27" s="29" t="s">
        <v>109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13"/>
      <c r="H28" s="5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13"/>
      <c r="H29" s="5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12"/>
      <c r="H30" s="6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5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5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4" t="s">
        <v>150</v>
      </c>
      <c r="D33" s="34" t="s">
        <v>150</v>
      </c>
      <c r="E33" s="34" t="s">
        <v>150</v>
      </c>
      <c r="F33" s="34" t="s">
        <v>150</v>
      </c>
      <c r="G33" s="13"/>
      <c r="H33" s="5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14" t="s">
        <v>83</v>
      </c>
      <c r="H34" s="57" t="s">
        <v>83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14" t="s">
        <v>83</v>
      </c>
      <c r="H35" s="57" t="s">
        <v>83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83</v>
      </c>
      <c r="H36" s="57" t="s">
        <v>83</v>
      </c>
      <c r="I36" s="14" t="s">
        <v>31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24" t="s">
        <v>41</v>
      </c>
      <c r="D37" s="24" t="s">
        <v>41</v>
      </c>
      <c r="E37" s="24" t="s">
        <v>41</v>
      </c>
      <c r="F37" s="24" t="s">
        <v>41</v>
      </c>
      <c r="G37" s="12"/>
      <c r="H37" s="75" t="s">
        <v>88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58"/>
      <c r="I38" s="8" t="s">
        <v>42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5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14" t="s">
        <v>134</v>
      </c>
      <c r="D40" s="14" t="s">
        <v>134</v>
      </c>
      <c r="E40" s="14" t="s">
        <v>134</v>
      </c>
      <c r="F40" s="14" t="s">
        <v>134</v>
      </c>
      <c r="G40" s="13"/>
      <c r="H40" s="56"/>
      <c r="I40" s="14" t="s">
        <v>134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4" t="s">
        <v>67</v>
      </c>
      <c r="D41" s="14" t="s">
        <v>67</v>
      </c>
      <c r="E41" s="14" t="s">
        <v>67</v>
      </c>
      <c r="F41" s="14" t="s">
        <v>67</v>
      </c>
      <c r="G41" s="70" t="s">
        <v>44</v>
      </c>
      <c r="H41" s="76" t="s">
        <v>44</v>
      </c>
      <c r="I41" s="14" t="s">
        <v>134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4" t="s">
        <v>58</v>
      </c>
      <c r="D42" s="14" t="s">
        <v>58</v>
      </c>
      <c r="E42" s="14" t="s">
        <v>58</v>
      </c>
      <c r="F42" s="14" t="s">
        <v>58</v>
      </c>
      <c r="G42" s="12"/>
      <c r="H42" s="61"/>
      <c r="I42" s="14" t="s">
        <v>134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4" t="s">
        <v>135</v>
      </c>
      <c r="D43" s="14" t="s">
        <v>135</v>
      </c>
      <c r="E43" s="14" t="s">
        <v>135</v>
      </c>
      <c r="F43" s="14" t="s">
        <v>135</v>
      </c>
      <c r="G43" s="24" t="s">
        <v>38</v>
      </c>
      <c r="H43" s="24" t="s">
        <v>38</v>
      </c>
      <c r="I43" s="14" t="s">
        <v>134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4" t="s">
        <v>135</v>
      </c>
      <c r="D44" s="14" t="s">
        <v>135</v>
      </c>
      <c r="E44" s="14" t="s">
        <v>135</v>
      </c>
      <c r="F44" s="14" t="s">
        <v>135</v>
      </c>
      <c r="G44" s="12"/>
      <c r="H44" s="12"/>
      <c r="I44" s="14" t="s">
        <v>134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58"/>
      <c r="I45" s="1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58"/>
      <c r="I46" s="1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6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63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6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6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6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5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5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6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6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6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6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63"/>
      <c r="I58" s="25" t="s">
        <v>46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5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58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76" t="s">
        <v>41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34" t="s">
        <v>44</v>
      </c>
      <c r="D62" s="34" t="s">
        <v>44</v>
      </c>
      <c r="E62" s="34" t="s">
        <v>44</v>
      </c>
      <c r="F62" s="34" t="s">
        <v>44</v>
      </c>
      <c r="G62" s="13"/>
      <c r="H62" s="5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76" t="s">
        <v>112</v>
      </c>
      <c r="I63" s="1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70" t="s">
        <v>99</v>
      </c>
      <c r="G64" s="44" t="s">
        <v>136</v>
      </c>
      <c r="H64" s="56"/>
      <c r="I64" s="1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69" t="s">
        <v>38</v>
      </c>
      <c r="D65" s="70" t="s">
        <v>38</v>
      </c>
      <c r="E65" s="30" t="s">
        <v>99</v>
      </c>
      <c r="F65" s="13"/>
      <c r="G65" s="30" t="s">
        <v>112</v>
      </c>
      <c r="H65" s="44" t="s">
        <v>136</v>
      </c>
      <c r="I65" s="1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58"/>
      <c r="I66" s="1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58"/>
      <c r="I67" s="25" t="s">
        <v>47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24" t="s">
        <v>87</v>
      </c>
      <c r="D68" s="24" t="s">
        <v>87</v>
      </c>
      <c r="E68" s="24" t="s">
        <v>87</v>
      </c>
      <c r="F68" s="24" t="s">
        <v>87</v>
      </c>
      <c r="G68" s="13"/>
      <c r="H68" s="56"/>
      <c r="I68" s="25" t="s">
        <v>47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5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69" t="s">
        <v>62</v>
      </c>
      <c r="E70" s="12"/>
      <c r="F70" s="12"/>
      <c r="G70" s="12"/>
      <c r="H70" s="6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57" t="s">
        <v>49</v>
      </c>
      <c r="I71" s="14" t="s">
        <v>50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22" t="s">
        <v>33</v>
      </c>
      <c r="E72" s="22" t="s">
        <v>33</v>
      </c>
      <c r="F72" s="22" t="s">
        <v>33</v>
      </c>
      <c r="G72" s="22" t="s">
        <v>33</v>
      </c>
      <c r="H72" s="59" t="s">
        <v>33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5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5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34" t="s">
        <v>99</v>
      </c>
      <c r="E75" s="13"/>
      <c r="F75" s="70" t="s">
        <v>113</v>
      </c>
      <c r="G75" s="30" t="s">
        <v>88</v>
      </c>
      <c r="H75" s="5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70" t="s">
        <v>113</v>
      </c>
      <c r="F76" s="13"/>
      <c r="G76" s="13"/>
      <c r="H76" s="5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24" t="s">
        <v>116</v>
      </c>
      <c r="D77" s="24" t="s">
        <v>116</v>
      </c>
      <c r="E77" s="24" t="s">
        <v>116</v>
      </c>
      <c r="F77" s="24" t="s">
        <v>116</v>
      </c>
      <c r="G77" s="13"/>
      <c r="H77" s="5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34" t="s">
        <v>99</v>
      </c>
      <c r="D78" s="13"/>
      <c r="E78" s="13"/>
      <c r="F78" s="27"/>
      <c r="G78" s="70" t="s">
        <v>137</v>
      </c>
      <c r="H78" s="62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2"/>
      <c r="D79" s="13"/>
      <c r="E79" s="13"/>
      <c r="F79" s="13"/>
      <c r="G79" s="13"/>
      <c r="H79" s="5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5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58"/>
      <c r="I81" s="25" t="s">
        <v>51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69" t="s">
        <v>113</v>
      </c>
      <c r="D82" s="27"/>
      <c r="E82" s="70" t="s">
        <v>88</v>
      </c>
      <c r="F82" s="13"/>
      <c r="G82" s="13"/>
      <c r="H82" s="56"/>
      <c r="I82" s="25" t="s">
        <v>51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69" t="s">
        <v>112</v>
      </c>
      <c r="D83" s="70" t="s">
        <v>101</v>
      </c>
      <c r="E83" s="27"/>
      <c r="F83" s="27"/>
      <c r="G83" s="11"/>
      <c r="H83" s="56"/>
      <c r="I83" s="1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14" t="s">
        <v>31</v>
      </c>
      <c r="H84" s="57" t="s">
        <v>32</v>
      </c>
      <c r="I84" s="1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26"/>
      <c r="D85" s="70" t="s">
        <v>112</v>
      </c>
      <c r="E85" s="13"/>
      <c r="F85" s="70" t="s">
        <v>62</v>
      </c>
      <c r="G85" s="14" t="s">
        <v>58</v>
      </c>
      <c r="H85" s="14" t="s">
        <v>58</v>
      </c>
      <c r="I85" s="1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63"/>
      <c r="I86" s="1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H87" s="58"/>
      <c r="I87" s="25" t="s">
        <v>51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58"/>
      <c r="I88" s="25" t="s">
        <v>51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6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27"/>
      <c r="F90" s="27"/>
      <c r="G90" s="13"/>
      <c r="H90" s="56"/>
      <c r="I90" s="1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24" t="s">
        <v>98</v>
      </c>
      <c r="D91" s="24" t="s">
        <v>98</v>
      </c>
      <c r="E91" s="24" t="s">
        <v>98</v>
      </c>
      <c r="F91" s="24" t="s">
        <v>98</v>
      </c>
      <c r="G91" s="14" t="s">
        <v>138</v>
      </c>
      <c r="H91" s="14" t="s">
        <v>138</v>
      </c>
      <c r="I91" s="1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29" t="s">
        <v>139</v>
      </c>
      <c r="D92" s="14" t="s">
        <v>140</v>
      </c>
      <c r="E92" s="29" t="s">
        <v>139</v>
      </c>
      <c r="F92" s="14" t="s">
        <v>140</v>
      </c>
      <c r="G92" s="13"/>
      <c r="H92" s="56"/>
      <c r="I92" s="64" t="s">
        <v>141</v>
      </c>
      <c r="J92" s="65"/>
      <c r="K92" s="6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69" t="s">
        <v>88</v>
      </c>
      <c r="D93" s="12"/>
      <c r="E93" s="29" t="s">
        <v>124</v>
      </c>
      <c r="F93" s="12"/>
      <c r="G93" s="14" t="s">
        <v>142</v>
      </c>
      <c r="H93" s="14" t="s">
        <v>142</v>
      </c>
      <c r="I93" s="1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58"/>
      <c r="I94" s="1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58"/>
      <c r="I95" s="1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143</v>
      </c>
      <c r="D96" s="14" t="s">
        <v>143</v>
      </c>
      <c r="E96" s="14" t="s">
        <v>143</v>
      </c>
      <c r="F96" s="14" t="s">
        <v>143</v>
      </c>
      <c r="G96" s="14" t="s">
        <v>31</v>
      </c>
      <c r="H96" s="57" t="s">
        <v>32</v>
      </c>
      <c r="I96" s="14" t="s">
        <v>31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70" t="s">
        <v>38</v>
      </c>
      <c r="D97" s="70" t="s">
        <v>38</v>
      </c>
      <c r="E97" s="70" t="s">
        <v>38</v>
      </c>
      <c r="F97" s="70" t="s">
        <v>38</v>
      </c>
      <c r="G97" s="14" t="s">
        <v>144</v>
      </c>
      <c r="H97" s="14" t="s">
        <v>144</v>
      </c>
      <c r="I97" s="1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4" t="s">
        <v>145</v>
      </c>
      <c r="D98" s="14" t="s">
        <v>145</v>
      </c>
      <c r="E98" s="14" t="s">
        <v>145</v>
      </c>
      <c r="F98" s="14" t="s">
        <v>145</v>
      </c>
      <c r="G98" s="13"/>
      <c r="H98" s="56"/>
      <c r="I98" s="1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63"/>
      <c r="I99" s="1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63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5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58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70" t="s">
        <v>101</v>
      </c>
      <c r="H103" s="5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70" t="s">
        <v>113</v>
      </c>
      <c r="E104" s="30" t="s">
        <v>101</v>
      </c>
      <c r="F104" s="30" t="s">
        <v>101</v>
      </c>
      <c r="G104" s="13"/>
      <c r="H104" s="56"/>
      <c r="I104" s="82" t="s">
        <v>151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27"/>
      <c r="E105" s="13"/>
      <c r="F105" s="13"/>
      <c r="G105" s="13"/>
      <c r="H105" s="76" t="s">
        <v>101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115</v>
      </c>
      <c r="D106" s="33" t="s">
        <v>115</v>
      </c>
      <c r="E106" s="33" t="s">
        <v>115</v>
      </c>
      <c r="F106" s="33" t="s">
        <v>115</v>
      </c>
      <c r="G106" s="33" t="s">
        <v>115</v>
      </c>
      <c r="H106" s="33" t="s">
        <v>115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30" t="s">
        <v>101</v>
      </c>
      <c r="D107" s="13"/>
      <c r="E107" s="30" t="s">
        <v>112</v>
      </c>
      <c r="F107" s="30" t="s">
        <v>112</v>
      </c>
      <c r="G107" s="70" t="s">
        <v>113</v>
      </c>
      <c r="H107" s="76" t="s">
        <v>113</v>
      </c>
      <c r="I107" s="4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58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5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24" t="s">
        <v>87</v>
      </c>
      <c r="D110" s="24" t="s">
        <v>87</v>
      </c>
      <c r="E110" s="24" t="s">
        <v>87</v>
      </c>
      <c r="F110" s="24" t="s">
        <v>87</v>
      </c>
      <c r="G110" s="44" t="s">
        <v>146</v>
      </c>
      <c r="H110" s="5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70" t="s">
        <v>44</v>
      </c>
      <c r="D111" s="70" t="s">
        <v>44</v>
      </c>
      <c r="E111" s="70" t="s">
        <v>44</v>
      </c>
      <c r="F111" s="70" t="s">
        <v>44</v>
      </c>
      <c r="G111" s="44" t="s">
        <v>146</v>
      </c>
      <c r="H111" s="56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13"/>
      <c r="G112" s="44" t="s">
        <v>146</v>
      </c>
      <c r="H112" s="56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44" t="s">
        <v>146</v>
      </c>
      <c r="H113" s="57" t="s">
        <v>32</v>
      </c>
      <c r="I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4" t="s">
        <v>140</v>
      </c>
      <c r="D114" s="14" t="s">
        <v>138</v>
      </c>
      <c r="E114" s="14" t="s">
        <v>140</v>
      </c>
      <c r="F114" s="14" t="s">
        <v>138</v>
      </c>
      <c r="G114" s="44" t="s">
        <v>146</v>
      </c>
      <c r="H114" s="13"/>
      <c r="I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58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58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14" t="s">
        <v>145</v>
      </c>
      <c r="D117" s="14" t="s">
        <v>144</v>
      </c>
      <c r="E117" s="14" t="s">
        <v>145</v>
      </c>
      <c r="F117" s="14" t="s">
        <v>144</v>
      </c>
      <c r="G117" s="13"/>
      <c r="H117" s="44" t="s">
        <v>146</v>
      </c>
      <c r="I117" s="59" t="s">
        <v>33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13"/>
      <c r="H118" s="44" t="s">
        <v>146</v>
      </c>
      <c r="I118" s="14" t="s">
        <v>147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4" t="s">
        <v>143</v>
      </c>
      <c r="D119" s="14" t="s">
        <v>142</v>
      </c>
      <c r="E119" s="14" t="s">
        <v>143</v>
      </c>
      <c r="F119" s="14" t="s">
        <v>142</v>
      </c>
      <c r="G119" s="13"/>
      <c r="H119" s="44" t="s">
        <v>146</v>
      </c>
      <c r="I119" s="14" t="s">
        <v>147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41</v>
      </c>
      <c r="D120" s="24" t="s">
        <v>41</v>
      </c>
      <c r="E120" s="13"/>
      <c r="F120" s="13"/>
      <c r="G120" s="13"/>
      <c r="H120" s="44" t="s">
        <v>146</v>
      </c>
      <c r="I120" s="14" t="s">
        <v>147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24" t="s">
        <v>41</v>
      </c>
      <c r="F121" s="24" t="s">
        <v>41</v>
      </c>
      <c r="G121" s="13"/>
      <c r="H121" s="44" t="s">
        <v>146</v>
      </c>
      <c r="I121" s="14" t="s">
        <v>147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5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5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63"/>
      <c r="I124" s="2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63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63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6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63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58"/>
      <c r="I129" s="1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58"/>
      <c r="I130" s="1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44" t="s">
        <v>148</v>
      </c>
      <c r="D131" s="44" t="s">
        <v>148</v>
      </c>
      <c r="E131" s="44" t="s">
        <v>148</v>
      </c>
      <c r="F131" s="44" t="s">
        <v>148</v>
      </c>
      <c r="G131" s="13"/>
      <c r="H131" s="56"/>
      <c r="I131" s="25" t="s">
        <v>61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27"/>
      <c r="F132" s="13"/>
      <c r="G132" s="13"/>
      <c r="H132" s="56"/>
      <c r="I132" s="25" t="s">
        <v>61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44" t="s">
        <v>148</v>
      </c>
      <c r="D133" s="44" t="s">
        <v>148</v>
      </c>
      <c r="E133" s="44" t="s">
        <v>148</v>
      </c>
      <c r="F133" s="44" t="s">
        <v>148</v>
      </c>
      <c r="G133" s="13"/>
      <c r="H133" s="62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12"/>
      <c r="H134" s="75" t="s">
        <v>44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69" t="s">
        <v>38</v>
      </c>
      <c r="D135" s="69" t="s">
        <v>38</v>
      </c>
      <c r="E135" s="12"/>
      <c r="F135" s="12"/>
      <c r="G135" s="12"/>
      <c r="H135" s="61"/>
      <c r="I135" s="25" t="s">
        <v>63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58"/>
      <c r="I136" s="25" t="s">
        <v>63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5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6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14" t="s">
        <v>66</v>
      </c>
      <c r="H139" s="57" t="s">
        <v>32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57" t="s">
        <v>32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13"/>
      <c r="H141" s="5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13"/>
      <c r="H142" s="5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5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58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86" t="s">
        <v>71</v>
      </c>
      <c r="D145" s="87"/>
      <c r="E145" s="87"/>
      <c r="F145" s="87"/>
      <c r="G145" s="87"/>
      <c r="H145" s="88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13"/>
      <c r="H146" s="56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2"/>
      <c r="D147" s="13"/>
      <c r="E147" s="13"/>
      <c r="F147" s="13"/>
      <c r="G147" s="13"/>
      <c r="H147" s="56"/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13"/>
      <c r="H148" s="56"/>
      <c r="I148" s="25" t="s">
        <v>68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5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5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5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86" t="s">
        <v>73</v>
      </c>
      <c r="D152" s="87"/>
      <c r="E152" s="87"/>
      <c r="F152" s="87"/>
      <c r="G152" s="87"/>
      <c r="H152" s="89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5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5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14" t="s">
        <v>69</v>
      </c>
      <c r="H155" s="57" t="s">
        <v>69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5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5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5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5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56"/>
      <c r="I163" s="1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5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58"/>
      <c r="I165" s="1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12"/>
      <c r="D166" s="13"/>
      <c r="E166" s="13"/>
      <c r="F166" s="13"/>
      <c r="G166" s="13"/>
      <c r="H166" s="5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56"/>
      <c r="I167" s="25" t="s">
        <v>72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5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5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5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5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5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12"/>
      <c r="D173" s="13"/>
      <c r="E173" s="13"/>
      <c r="F173" s="13"/>
      <c r="G173" s="13"/>
      <c r="H173" s="5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5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4" t="s">
        <v>149</v>
      </c>
      <c r="D175" s="14" t="s">
        <v>149</v>
      </c>
      <c r="E175" s="14" t="s">
        <v>149</v>
      </c>
      <c r="F175" s="14" t="s">
        <v>149</v>
      </c>
      <c r="G175" s="14" t="s">
        <v>149</v>
      </c>
      <c r="H175" s="14" t="s">
        <v>149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4" t="s">
        <v>149</v>
      </c>
      <c r="D176" s="14" t="s">
        <v>149</v>
      </c>
      <c r="E176" s="14" t="s">
        <v>149</v>
      </c>
      <c r="F176" s="14" t="s">
        <v>149</v>
      </c>
      <c r="G176" s="14" t="s">
        <v>149</v>
      </c>
      <c r="H176" s="14" t="s">
        <v>149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4" t="s">
        <v>149</v>
      </c>
      <c r="D177" s="14" t="s">
        <v>149</v>
      </c>
      <c r="E177" s="14" t="s">
        <v>149</v>
      </c>
      <c r="F177" s="14" t="s">
        <v>149</v>
      </c>
      <c r="G177" s="14" t="s">
        <v>149</v>
      </c>
      <c r="H177" s="14" t="s">
        <v>149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5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5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56"/>
      <c r="I180" s="6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56"/>
      <c r="I181" s="6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56"/>
      <c r="I182" s="6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17"/>
      <c r="I183" s="32" t="s">
        <v>75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8"/>
      <c r="H184" s="8"/>
      <c r="I184" s="6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.75" customHeight="1">
      <c r="A185" s="3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36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14" t="s">
        <v>76</v>
      </c>
      <c r="D187" s="14" t="s">
        <v>76</v>
      </c>
      <c r="E187" s="14" t="s">
        <v>76</v>
      </c>
      <c r="F187" s="57" t="s">
        <v>76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 t="s">
        <v>38</v>
      </c>
      <c r="D188" s="38" t="s">
        <v>38</v>
      </c>
      <c r="E188" s="38" t="s">
        <v>38</v>
      </c>
      <c r="F188" s="66" t="s">
        <v>38</v>
      </c>
      <c r="G188" s="38" t="s">
        <v>38</v>
      </c>
      <c r="H188" s="38" t="s">
        <v>38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>
        <f t="shared" ref="C189:H189" si="3">COUNTIF(C$4:C$160,"Deutsch")</f>
        <v>3</v>
      </c>
      <c r="D189" s="38">
        <f t="shared" si="3"/>
        <v>3</v>
      </c>
      <c r="E189" s="38">
        <f t="shared" si="3"/>
        <v>2</v>
      </c>
      <c r="F189" s="66">
        <f t="shared" si="3"/>
        <v>2</v>
      </c>
      <c r="G189" s="38">
        <f t="shared" si="3"/>
        <v>1</v>
      </c>
      <c r="H189" s="38">
        <f t="shared" si="3"/>
        <v>1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 t="s">
        <v>41</v>
      </c>
      <c r="D190" s="38" t="s">
        <v>41</v>
      </c>
      <c r="E190" s="38" t="s">
        <v>41</v>
      </c>
      <c r="F190" s="66" t="s">
        <v>41</v>
      </c>
      <c r="G190" s="38" t="s">
        <v>41</v>
      </c>
      <c r="H190" s="38" t="s">
        <v>41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>
        <f t="shared" ref="C191:H191" si="4">COUNTIF(C$4:C$160,"Mathe")</f>
        <v>2</v>
      </c>
      <c r="D191" s="38">
        <f t="shared" si="4"/>
        <v>2</v>
      </c>
      <c r="E191" s="38">
        <f t="shared" si="4"/>
        <v>2</v>
      </c>
      <c r="F191" s="66">
        <f t="shared" si="4"/>
        <v>2</v>
      </c>
      <c r="G191" s="38">
        <f t="shared" si="4"/>
        <v>0</v>
      </c>
      <c r="H191" s="38">
        <f t="shared" si="4"/>
        <v>1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 t="s">
        <v>44</v>
      </c>
      <c r="D192" s="38" t="s">
        <v>44</v>
      </c>
      <c r="E192" s="38" t="s">
        <v>44</v>
      </c>
      <c r="F192" s="66" t="s">
        <v>44</v>
      </c>
      <c r="G192" s="38" t="s">
        <v>44</v>
      </c>
      <c r="H192" s="38" t="s">
        <v>44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>
        <f t="shared" ref="C193:H193" si="5">COUNTIF(C$4:C$154,"Englisch")</f>
        <v>2</v>
      </c>
      <c r="D193" s="38">
        <f t="shared" si="5"/>
        <v>2</v>
      </c>
      <c r="E193" s="38">
        <f t="shared" si="5"/>
        <v>2</v>
      </c>
      <c r="F193" s="66">
        <f t="shared" si="5"/>
        <v>2</v>
      </c>
      <c r="G193" s="38">
        <f t="shared" si="5"/>
        <v>1</v>
      </c>
      <c r="H193" s="38">
        <f t="shared" si="5"/>
        <v>2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 t="s">
        <v>90</v>
      </c>
      <c r="D194" s="38" t="s">
        <v>90</v>
      </c>
      <c r="E194" s="38" t="s">
        <v>90</v>
      </c>
      <c r="F194" s="66" t="s">
        <v>90</v>
      </c>
      <c r="G194" s="67" t="s">
        <v>101</v>
      </c>
      <c r="H194" s="67" t="s">
        <v>101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38">
        <f t="shared" ref="C195:F195" si="6">COUNTIF(C$9:C$159,"2. FS")</f>
        <v>2</v>
      </c>
      <c r="D195" s="38">
        <f t="shared" si="6"/>
        <v>2</v>
      </c>
      <c r="E195" s="38">
        <f t="shared" si="6"/>
        <v>2</v>
      </c>
      <c r="F195" s="66">
        <f t="shared" si="6"/>
        <v>2</v>
      </c>
      <c r="G195" s="66">
        <f t="shared" ref="G195:H195" si="7">COUNTIF(G$4:G$154,"Biologie")</f>
        <v>1</v>
      </c>
      <c r="H195" s="66">
        <f t="shared" si="7"/>
        <v>1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 t="s">
        <v>91</v>
      </c>
      <c r="D196" s="38" t="s">
        <v>91</v>
      </c>
      <c r="E196" s="38" t="s">
        <v>91</v>
      </c>
      <c r="F196" s="66" t="s">
        <v>91</v>
      </c>
      <c r="G196" s="67" t="s">
        <v>113</v>
      </c>
      <c r="H196" s="77" t="s">
        <v>113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38">
        <f t="shared" ref="C197:F197" si="8">COUNTIF(C$9:C$159,"2. FS")</f>
        <v>2</v>
      </c>
      <c r="D197" s="38">
        <f t="shared" si="8"/>
        <v>2</v>
      </c>
      <c r="E197" s="38">
        <f t="shared" si="8"/>
        <v>2</v>
      </c>
      <c r="F197" s="66">
        <f t="shared" si="8"/>
        <v>2</v>
      </c>
      <c r="G197" s="66">
        <f t="shared" ref="G197" si="9">COUNTIF(G$4:G$154,"Chemie")</f>
        <v>1</v>
      </c>
      <c r="H197" s="78">
        <v>1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 t="s">
        <v>92</v>
      </c>
      <c r="D198" s="38" t="s">
        <v>92</v>
      </c>
      <c r="E198" s="38" t="s">
        <v>92</v>
      </c>
      <c r="F198" s="66" t="s">
        <v>92</v>
      </c>
      <c r="G198" s="39" t="s">
        <v>88</v>
      </c>
      <c r="H198" s="79" t="s">
        <v>88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38">
        <f t="shared" ref="C199:F199" si="10">COUNTIF(C$9:C$159,"2. FS")</f>
        <v>2</v>
      </c>
      <c r="D199" s="38">
        <f t="shared" si="10"/>
        <v>2</v>
      </c>
      <c r="E199" s="38">
        <f t="shared" si="10"/>
        <v>2</v>
      </c>
      <c r="F199" s="66">
        <f t="shared" si="10"/>
        <v>2</v>
      </c>
      <c r="G199" s="38">
        <f t="shared" ref="G199" si="11">COUNTIF(G$4:G$154,"Geschichte")</f>
        <v>1</v>
      </c>
      <c r="H199" s="80">
        <v>1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 t="s">
        <v>93</v>
      </c>
      <c r="D200" s="38" t="s">
        <v>93</v>
      </c>
      <c r="E200" s="38" t="s">
        <v>93</v>
      </c>
      <c r="F200" s="66" t="s">
        <v>93</v>
      </c>
      <c r="G200" s="39" t="s">
        <v>112</v>
      </c>
      <c r="H200" s="79" t="s">
        <v>112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8">
        <f t="shared" ref="C201:F201" si="12">COUNTIF(C$9:C$159,"2. FS")</f>
        <v>2</v>
      </c>
      <c r="D201" s="38">
        <f t="shared" si="12"/>
        <v>2</v>
      </c>
      <c r="E201" s="38">
        <f t="shared" si="12"/>
        <v>2</v>
      </c>
      <c r="F201" s="66">
        <f t="shared" si="12"/>
        <v>2</v>
      </c>
      <c r="G201" s="38">
        <f t="shared" ref="G201" si="13">COUNTIF(G$4:G$154,"PGW")</f>
        <v>1</v>
      </c>
      <c r="H201" s="80">
        <v>1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9" t="s">
        <v>101</v>
      </c>
      <c r="D202" s="39" t="s">
        <v>101</v>
      </c>
      <c r="E202" s="39" t="s">
        <v>101</v>
      </c>
      <c r="F202" s="67" t="s">
        <v>101</v>
      </c>
      <c r="G202" s="41"/>
      <c r="H202" s="8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8">
        <f t="shared" ref="C203:F203" si="14">COUNTIF(C$4:C$154,"Biologie")</f>
        <v>1</v>
      </c>
      <c r="D203" s="38">
        <f t="shared" si="14"/>
        <v>1</v>
      </c>
      <c r="E203" s="38">
        <f t="shared" si="14"/>
        <v>1</v>
      </c>
      <c r="F203" s="66">
        <f t="shared" si="14"/>
        <v>1</v>
      </c>
      <c r="G203" s="41"/>
      <c r="H203" s="8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9" t="s">
        <v>99</v>
      </c>
      <c r="D204" s="39" t="s">
        <v>99</v>
      </c>
      <c r="E204" s="39" t="s">
        <v>99</v>
      </c>
      <c r="F204" s="67" t="s">
        <v>99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8">
        <f t="shared" ref="C205:F205" si="15">COUNTIF(C$4:C$154,"Physik")</f>
        <v>1</v>
      </c>
      <c r="D205" s="38">
        <f t="shared" si="15"/>
        <v>1</v>
      </c>
      <c r="E205" s="38">
        <f t="shared" si="15"/>
        <v>1</v>
      </c>
      <c r="F205" s="66">
        <f t="shared" si="15"/>
        <v>1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9" t="s">
        <v>113</v>
      </c>
      <c r="D206" s="39" t="s">
        <v>113</v>
      </c>
      <c r="E206" s="39" t="s">
        <v>113</v>
      </c>
      <c r="F206" s="67" t="s">
        <v>113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8">
        <f t="shared" ref="C207:F207" si="16">COUNTIF(C$4:C$154,"Chemie")</f>
        <v>1</v>
      </c>
      <c r="D207" s="38">
        <f t="shared" si="16"/>
        <v>1</v>
      </c>
      <c r="E207" s="38">
        <f t="shared" si="16"/>
        <v>1</v>
      </c>
      <c r="F207" s="66">
        <f t="shared" si="16"/>
        <v>1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9" t="s">
        <v>88</v>
      </c>
      <c r="D208" s="41"/>
      <c r="E208" s="39" t="s">
        <v>88</v>
      </c>
      <c r="F208" s="4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8">
        <f t="shared" ref="C209:E209" si="17">COUNTIF(C$4:C$154,"Geschichte")</f>
        <v>1</v>
      </c>
      <c r="D209" s="41"/>
      <c r="E209" s="38">
        <f t="shared" si="17"/>
        <v>1</v>
      </c>
      <c r="F209" s="4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9" t="s">
        <v>112</v>
      </c>
      <c r="D210" s="39" t="s">
        <v>112</v>
      </c>
      <c r="E210" s="39" t="s">
        <v>112</v>
      </c>
      <c r="F210" s="67" t="s">
        <v>112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38">
        <f t="shared" ref="C211:F211" si="18">COUNTIF(C$4:C$154,"PGW")</f>
        <v>1</v>
      </c>
      <c r="D211" s="38">
        <f t="shared" si="18"/>
        <v>1</v>
      </c>
      <c r="E211" s="38">
        <f t="shared" si="18"/>
        <v>1</v>
      </c>
      <c r="F211" s="66">
        <f t="shared" si="18"/>
        <v>1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9" t="s">
        <v>116</v>
      </c>
      <c r="D212" s="39" t="s">
        <v>116</v>
      </c>
      <c r="E212" s="39" t="s">
        <v>116</v>
      </c>
      <c r="F212" s="39" t="s">
        <v>116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38">
        <f t="shared" ref="C213:F213" si="19">COUNTIF(C$4:C$154,"WP3")</f>
        <v>1</v>
      </c>
      <c r="D213" s="38">
        <f t="shared" si="19"/>
        <v>1</v>
      </c>
      <c r="E213" s="38">
        <f t="shared" si="19"/>
        <v>1</v>
      </c>
      <c r="F213" s="66">
        <f t="shared" si="19"/>
        <v>1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9" t="s">
        <v>98</v>
      </c>
      <c r="D214" s="39" t="s">
        <v>98</v>
      </c>
      <c r="E214" s="39" t="s">
        <v>98</v>
      </c>
      <c r="F214" s="67" t="s">
        <v>98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38">
        <f t="shared" ref="C215:F215" si="20">COUNTIF(C$4:C$154,"Phil/Reli")</f>
        <v>1</v>
      </c>
      <c r="D215" s="38">
        <f t="shared" si="20"/>
        <v>1</v>
      </c>
      <c r="E215" s="38">
        <f t="shared" si="20"/>
        <v>1</v>
      </c>
      <c r="F215" s="66">
        <f t="shared" si="20"/>
        <v>1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41"/>
      <c r="D216" s="39" t="s">
        <v>62</v>
      </c>
      <c r="E216" s="41"/>
      <c r="F216" s="39" t="s">
        <v>62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41"/>
      <c r="D217" s="38">
        <f t="shared" ref="D217:F217" si="21">COUNTIF(D$4:D$154,"Geographie")</f>
        <v>1</v>
      </c>
      <c r="E217" s="41"/>
      <c r="F217" s="38">
        <f t="shared" si="21"/>
        <v>1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I10:I13"/>
    <mergeCell ref="C145:H145"/>
    <mergeCell ref="C152:H152"/>
  </mergeCells>
  <phoneticPr fontId="13" type="noConversion"/>
  <conditionalFormatting sqref="C203:F203 C205:F205 C207:F207 C211:F211 C213:F213 C215:F215">
    <cfRule type="cellIs" dxfId="37" priority="25" stopIfTrue="1" operator="notEqual">
      <formula>1</formula>
    </cfRule>
  </conditionalFormatting>
  <conditionalFormatting sqref="C203:F203 C205:F205 C207:F207 C211:F211 C213:F213 C215:F215">
    <cfRule type="cellIs" dxfId="36" priority="26" stopIfTrue="1" operator="equal">
      <formula>1</formula>
    </cfRule>
  </conditionalFormatting>
  <conditionalFormatting sqref="C189:F189 C191:F191 C193:F193 C195:F195 C197:F197 C199:F199 C201:F201">
    <cfRule type="cellIs" dxfId="35" priority="27" stopIfTrue="1" operator="notEqual">
      <formula>2</formula>
    </cfRule>
  </conditionalFormatting>
  <conditionalFormatting sqref="C189:F189 C191:F191 C193:F193 C195:F195 C197:F197 C199:F199 C201:F201">
    <cfRule type="cellIs" dxfId="34" priority="28" stopIfTrue="1" operator="equal">
      <formula>2</formula>
    </cfRule>
  </conditionalFormatting>
  <conditionalFormatting sqref="C209">
    <cfRule type="cellIs" dxfId="33" priority="29" stopIfTrue="1" operator="notEqual">
      <formula>1</formula>
    </cfRule>
  </conditionalFormatting>
  <conditionalFormatting sqref="C209">
    <cfRule type="cellIs" dxfId="32" priority="30" stopIfTrue="1" operator="equal">
      <formula>1</formula>
    </cfRule>
  </conditionalFormatting>
  <conditionalFormatting sqref="F217">
    <cfRule type="cellIs" dxfId="31" priority="31" stopIfTrue="1" operator="notEqual">
      <formula>1</formula>
    </cfRule>
  </conditionalFormatting>
  <conditionalFormatting sqref="F217">
    <cfRule type="cellIs" dxfId="30" priority="32" stopIfTrue="1" operator="equal">
      <formula>1</formula>
    </cfRule>
  </conditionalFormatting>
  <conditionalFormatting sqref="B10:B170">
    <cfRule type="cellIs" dxfId="29" priority="33" stopIfTrue="1" operator="equal">
      <formula>"Samstag"</formula>
    </cfRule>
  </conditionalFormatting>
  <conditionalFormatting sqref="B10:B170">
    <cfRule type="cellIs" dxfId="28" priority="34" stopIfTrue="1" operator="equal">
      <formula>"Sonntag"</formula>
    </cfRule>
  </conditionalFormatting>
  <conditionalFormatting sqref="B181">
    <cfRule type="cellIs" dxfId="27" priority="35" stopIfTrue="1" operator="equal">
      <formula>"Samstag"</formula>
    </cfRule>
  </conditionalFormatting>
  <conditionalFormatting sqref="B181">
    <cfRule type="cellIs" dxfId="26" priority="36" stopIfTrue="1" operator="equal">
      <formula>"Sonntag"</formula>
    </cfRule>
  </conditionalFormatting>
  <conditionalFormatting sqref="B171:B175">
    <cfRule type="cellIs" dxfId="25" priority="37" stopIfTrue="1" operator="equal">
      <formula>"Samstag"</formula>
    </cfRule>
  </conditionalFormatting>
  <conditionalFormatting sqref="B171:B175">
    <cfRule type="cellIs" dxfId="24" priority="38" stopIfTrue="1" operator="equal">
      <formula>"Sonntag"</formula>
    </cfRule>
  </conditionalFormatting>
  <conditionalFormatting sqref="B176:B180">
    <cfRule type="cellIs" dxfId="23" priority="39" stopIfTrue="1" operator="equal">
      <formula>"Samstag"</formula>
    </cfRule>
  </conditionalFormatting>
  <conditionalFormatting sqref="B176:B180">
    <cfRule type="cellIs" dxfId="22" priority="40" stopIfTrue="1" operator="equal">
      <formula>"Sonntag"</formula>
    </cfRule>
  </conditionalFormatting>
  <conditionalFormatting sqref="B182">
    <cfRule type="cellIs" dxfId="21" priority="41" stopIfTrue="1" operator="equal">
      <formula>"Samstag"</formula>
    </cfRule>
  </conditionalFormatting>
  <conditionalFormatting sqref="B182">
    <cfRule type="cellIs" dxfId="20" priority="42" stopIfTrue="1" operator="equal">
      <formula>"Sonntag"</formula>
    </cfRule>
  </conditionalFormatting>
  <conditionalFormatting sqref="B183">
    <cfRule type="cellIs" dxfId="19" priority="43" stopIfTrue="1" operator="equal">
      <formula>"Samstag"</formula>
    </cfRule>
  </conditionalFormatting>
  <conditionalFormatting sqref="B183">
    <cfRule type="cellIs" dxfId="18" priority="44" stopIfTrue="1" operator="equal">
      <formula>"Sonntag"</formula>
    </cfRule>
  </conditionalFormatting>
  <conditionalFormatting sqref="B3:B9">
    <cfRule type="cellIs" dxfId="17" priority="45" stopIfTrue="1" operator="equal">
      <formula>"Samstag"</formula>
    </cfRule>
  </conditionalFormatting>
  <conditionalFormatting sqref="B3:B9">
    <cfRule type="cellIs" dxfId="16" priority="46" stopIfTrue="1" operator="equal">
      <formula>"Sonntag"</formula>
    </cfRule>
  </conditionalFormatting>
  <conditionalFormatting sqref="D217">
    <cfRule type="cellIs" dxfId="15" priority="23" stopIfTrue="1" operator="notEqual">
      <formula>1</formula>
    </cfRule>
  </conditionalFormatting>
  <conditionalFormatting sqref="D217">
    <cfRule type="cellIs" dxfId="14" priority="24" stopIfTrue="1" operator="equal">
      <formula>1</formula>
    </cfRule>
  </conditionalFormatting>
  <conditionalFormatting sqref="E209">
    <cfRule type="cellIs" dxfId="13" priority="21" stopIfTrue="1" operator="notEqual">
      <formula>1</formula>
    </cfRule>
  </conditionalFormatting>
  <conditionalFormatting sqref="E209">
    <cfRule type="cellIs" dxfId="12" priority="22" stopIfTrue="1" operator="equal">
      <formula>1</formula>
    </cfRule>
  </conditionalFormatting>
  <conditionalFormatting sqref="G189:H189 G191:H191 G193:H193">
    <cfRule type="cellIs" dxfId="11" priority="19" stopIfTrue="1" operator="notEqual">
      <formula>2</formula>
    </cfRule>
  </conditionalFormatting>
  <conditionalFormatting sqref="G189:H189 G191:H191 G193:H193">
    <cfRule type="cellIs" dxfId="10" priority="20" stopIfTrue="1" operator="equal">
      <formula>2</formula>
    </cfRule>
  </conditionalFormatting>
  <conditionalFormatting sqref="G195 G199 G197">
    <cfRule type="cellIs" dxfId="9" priority="15" stopIfTrue="1" operator="notEqual">
      <formula>1</formula>
    </cfRule>
  </conditionalFormatting>
  <conditionalFormatting sqref="G195 G199 G197">
    <cfRule type="cellIs" dxfId="8" priority="16" stopIfTrue="1" operator="equal">
      <formula>1</formula>
    </cfRule>
  </conditionalFormatting>
  <conditionalFormatting sqref="H195">
    <cfRule type="cellIs" dxfId="7" priority="13" stopIfTrue="1" operator="notEqual">
      <formula>1</formula>
    </cfRule>
  </conditionalFormatting>
  <conditionalFormatting sqref="H195">
    <cfRule type="cellIs" dxfId="6" priority="14" stopIfTrue="1" operator="equal">
      <formula>1</formula>
    </cfRule>
  </conditionalFormatting>
  <conditionalFormatting sqref="G201">
    <cfRule type="cellIs" dxfId="5" priority="9" stopIfTrue="1" operator="notEqual">
      <formula>1</formula>
    </cfRule>
  </conditionalFormatting>
  <conditionalFormatting sqref="G201">
    <cfRule type="cellIs" dxfId="4" priority="10" stopIfTrue="1" operator="equal">
      <formula>1</formula>
    </cfRule>
  </conditionalFormatting>
  <conditionalFormatting sqref="G201">
    <cfRule type="cellIs" dxfId="3" priority="3" stopIfTrue="1" operator="notEqual">
      <formula>1</formula>
    </cfRule>
  </conditionalFormatting>
  <conditionalFormatting sqref="G201">
    <cfRule type="cellIs" dxfId="2" priority="4" stopIfTrue="1" operator="equal">
      <formula>1</formula>
    </cfRule>
  </conditionalFormatting>
  <conditionalFormatting sqref="G199">
    <cfRule type="cellIs" dxfId="1" priority="1" stopIfTrue="1" operator="notEqual">
      <formula>1</formula>
    </cfRule>
  </conditionalFormatting>
  <conditionalFormatting sqref="G199">
    <cfRule type="cellIs" dxfId="0" priority="2" stopIfTrue="1" operator="equal">
      <formula>1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scale="26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"/>
  <cols>
    <col min="1" max="1" width="6.6640625" customWidth="1"/>
    <col min="2" max="3" width="10.83203125" customWidth="1"/>
    <col min="4" max="4" width="7.1640625" customWidth="1"/>
    <col min="5" max="5" width="10.83203125" customWidth="1"/>
    <col min="6" max="6" width="11" customWidth="1"/>
    <col min="7" max="26" width="10.83203125" customWidth="1"/>
  </cols>
  <sheetData>
    <row r="1" spans="1:26" ht="21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9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"/>
  <cols>
    <col min="1" max="1" width="10.83203125" customWidth="1"/>
    <col min="2" max="2" width="10" customWidth="1"/>
    <col min="3" max="26" width="10.83203125" customWidth="1"/>
  </cols>
  <sheetData>
    <row r="1" spans="1:26" ht="21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6"/>
      <c r="B32" s="6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9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Hinweise</vt:lpstr>
      <vt:lpstr>JG 5</vt:lpstr>
      <vt:lpstr>JG 6</vt:lpstr>
      <vt:lpstr>JG 7</vt:lpstr>
      <vt:lpstr>JG 8</vt:lpstr>
      <vt:lpstr>JG 9</vt:lpstr>
      <vt:lpstr>JG 10</vt:lpstr>
      <vt:lpstr>1. SEM</vt:lpstr>
      <vt:lpstr>3. SEM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Heike</cp:lastModifiedBy>
  <cp:lastPrinted>2025-02-17T12:04:02Z</cp:lastPrinted>
  <dcterms:created xsi:type="dcterms:W3CDTF">2025-02-10T12:44:48Z</dcterms:created>
  <dcterms:modified xsi:type="dcterms:W3CDTF">2025-03-31T09:06:13Z</dcterms:modified>
</cp:coreProperties>
</file>